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erhwang\My Documents\FH JFMS\FH2020\JFMS\contratos\refrigeração_nova\"/>
    </mc:Choice>
  </mc:AlternateContent>
  <bookViews>
    <workbookView xWindow="0" yWindow="0" windowWidth="28800" windowHeight="12300"/>
  </bookViews>
  <sheets>
    <sheet name="Orçamento" sheetId="1" r:id="rId1"/>
    <sheet name="Pesquisa de Mercado" sheetId="2" r:id="rId2"/>
  </sheets>
  <calcPr calcId="162913"/>
</workbook>
</file>

<file path=xl/calcChain.xml><?xml version="1.0" encoding="utf-8"?>
<calcChain xmlns="http://schemas.openxmlformats.org/spreadsheetml/2006/main">
  <c r="F132" i="1" l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33" i="1" l="1"/>
  <c r="E262" i="2" l="1"/>
  <c r="G268" i="2"/>
  <c r="E268" i="2"/>
  <c r="I268" i="2" l="1"/>
  <c r="J268" i="2"/>
  <c r="H268" i="2"/>
  <c r="F268" i="2"/>
  <c r="G262" i="2"/>
  <c r="H262" i="2" s="1"/>
  <c r="I262" i="2"/>
  <c r="J262" i="2"/>
  <c r="F262" i="2"/>
  <c r="J256" i="2"/>
  <c r="J257" i="2" s="1"/>
  <c r="H256" i="2"/>
  <c r="F256" i="2"/>
  <c r="J250" i="2"/>
  <c r="H250" i="2"/>
  <c r="F250" i="2"/>
  <c r="J244" i="2"/>
  <c r="H244" i="2"/>
  <c r="F244" i="2"/>
  <c r="J238" i="2"/>
  <c r="H238" i="2"/>
  <c r="F238" i="2"/>
  <c r="J269" i="2" l="1"/>
  <c r="J263" i="2"/>
  <c r="J251" i="2"/>
  <c r="J245" i="2"/>
  <c r="J239" i="2"/>
  <c r="J232" i="2"/>
  <c r="H232" i="2"/>
  <c r="F232" i="2"/>
  <c r="J226" i="2"/>
  <c r="H226" i="2"/>
  <c r="F226" i="2"/>
  <c r="J221" i="2"/>
  <c r="J220" i="2"/>
  <c r="H220" i="2"/>
  <c r="F220" i="2"/>
  <c r="J214" i="2"/>
  <c r="J215" i="2" s="1"/>
  <c r="H214" i="2"/>
  <c r="F214" i="2"/>
  <c r="J208" i="2"/>
  <c r="H208" i="2"/>
  <c r="F208" i="2"/>
  <c r="J202" i="2"/>
  <c r="J203" i="2" s="1"/>
  <c r="H202" i="2"/>
  <c r="F202" i="2"/>
  <c r="J196" i="2"/>
  <c r="H196" i="2"/>
  <c r="F196" i="2"/>
  <c r="J190" i="2"/>
  <c r="H190" i="2"/>
  <c r="F190" i="2"/>
  <c r="J191" i="2" s="1"/>
  <c r="J184" i="2"/>
  <c r="H184" i="2"/>
  <c r="F184" i="2"/>
  <c r="J178" i="2"/>
  <c r="H178" i="2"/>
  <c r="J179" i="2" s="1"/>
  <c r="F178" i="2"/>
  <c r="J172" i="2"/>
  <c r="H172" i="2"/>
  <c r="F172" i="2"/>
  <c r="J166" i="2"/>
  <c r="H166" i="2"/>
  <c r="F166" i="2"/>
  <c r="J160" i="2"/>
  <c r="H160" i="2"/>
  <c r="F160" i="2"/>
  <c r="J153" i="2"/>
  <c r="H153" i="2"/>
  <c r="F153" i="2"/>
  <c r="J147" i="2"/>
  <c r="J146" i="2"/>
  <c r="H146" i="2"/>
  <c r="F146" i="2"/>
  <c r="J233" i="2" l="1"/>
  <c r="J227" i="2"/>
  <c r="J209" i="2"/>
  <c r="J197" i="2"/>
  <c r="J185" i="2"/>
  <c r="J173" i="2"/>
  <c r="J167" i="2"/>
  <c r="J161" i="2"/>
  <c r="J154" i="2"/>
  <c r="H139" i="2"/>
  <c r="F139" i="2"/>
  <c r="J140" i="2" s="1"/>
  <c r="J132" i="2"/>
  <c r="H132" i="2"/>
  <c r="F132" i="2"/>
  <c r="J125" i="2"/>
  <c r="H125" i="2"/>
  <c r="F125" i="2"/>
  <c r="H118" i="2"/>
  <c r="F118" i="2"/>
  <c r="J119" i="2" s="1"/>
  <c r="J133" i="2" l="1"/>
  <c r="J126" i="2"/>
  <c r="J110" i="2"/>
  <c r="H110" i="2"/>
  <c r="F110" i="2"/>
  <c r="H103" i="2"/>
  <c r="J104" i="2" s="1"/>
  <c r="F103" i="2"/>
  <c r="J96" i="2"/>
  <c r="H96" i="2"/>
  <c r="F96" i="2"/>
  <c r="J89" i="2"/>
  <c r="H89" i="2"/>
  <c r="F89" i="2"/>
  <c r="J82" i="2"/>
  <c r="H82" i="2"/>
  <c r="F82" i="2"/>
  <c r="J75" i="2"/>
  <c r="H75" i="2"/>
  <c r="F75" i="2"/>
  <c r="J68" i="2"/>
  <c r="H68" i="2"/>
  <c r="F68" i="2"/>
  <c r="J61" i="2"/>
  <c r="H61" i="2"/>
  <c r="F61" i="2"/>
  <c r="F19" i="2"/>
  <c r="J20" i="2" s="1"/>
  <c r="H19" i="2"/>
  <c r="J19" i="2"/>
  <c r="J111" i="2" l="1"/>
  <c r="J97" i="2"/>
  <c r="J90" i="2"/>
  <c r="J83" i="2"/>
  <c r="J76" i="2"/>
  <c r="J69" i="2"/>
  <c r="J62" i="2"/>
  <c r="J54" i="2"/>
  <c r="H54" i="2"/>
  <c r="F54" i="2"/>
  <c r="J47" i="2"/>
  <c r="H47" i="2"/>
  <c r="F47" i="2"/>
  <c r="J40" i="2"/>
  <c r="H40" i="2"/>
  <c r="F40" i="2"/>
  <c r="J41" i="2" s="1"/>
  <c r="J33" i="2"/>
  <c r="H33" i="2"/>
  <c r="F33" i="2"/>
  <c r="J26" i="2"/>
  <c r="H26" i="2"/>
  <c r="F26" i="2"/>
  <c r="J12" i="2"/>
  <c r="H12" i="2"/>
  <c r="F12" i="2"/>
  <c r="J13" i="2" l="1"/>
  <c r="J34" i="2"/>
  <c r="J27" i="2"/>
  <c r="J55" i="2"/>
  <c r="J48" i="2"/>
  <c r="J5" i="2" l="1"/>
  <c r="H5" i="2"/>
  <c r="F5" i="2"/>
  <c r="J6" i="2" s="1"/>
</calcChain>
</file>

<file path=xl/sharedStrings.xml><?xml version="1.0" encoding="utf-8"?>
<sst xmlns="http://schemas.openxmlformats.org/spreadsheetml/2006/main" count="1180" uniqueCount="198">
  <si>
    <t>Item</t>
  </si>
  <si>
    <t>Código</t>
  </si>
  <si>
    <t>Referência</t>
  </si>
  <si>
    <r>
      <rPr>
        <b/>
        <sz val="10"/>
        <rFont val="Times New Roman"/>
        <family val="1"/>
      </rPr>
      <t>PODER JUDICIÁRIO
JUSTIÇA FEDERAL DE 1º GRAU EM MATO GROSSO DO SUL</t>
    </r>
  </si>
  <si>
    <t>TOTAL</t>
  </si>
  <si>
    <t>Unid.</t>
  </si>
  <si>
    <t>Qte.</t>
  </si>
  <si>
    <t>Valor
Unitário (R$)</t>
  </si>
  <si>
    <t>Unidade</t>
  </si>
  <si>
    <t>Quant.</t>
  </si>
  <si>
    <t>Valor Unit.</t>
  </si>
  <si>
    <t>Valor Total</t>
  </si>
  <si>
    <t>Especificação dos materiais</t>
  </si>
  <si>
    <t>CAPACITOR   1.5uF - 380V</t>
  </si>
  <si>
    <t>CAPACITOR   2.5uF - 380V</t>
  </si>
  <si>
    <t>CAPACITOR   15uF - 380V</t>
  </si>
  <si>
    <t>CAPACITOR   25uF - 380V</t>
  </si>
  <si>
    <t>CAPACITOR   35uF - 380V</t>
  </si>
  <si>
    <t>CAPACITOR   45uF - 380V</t>
  </si>
  <si>
    <t>CAPACITOR   55uF - 380V</t>
  </si>
  <si>
    <t>Preço Médio</t>
  </si>
  <si>
    <t>unid.</t>
  </si>
  <si>
    <t>ELETROFIGOR</t>
  </si>
  <si>
    <t>BCM</t>
  </si>
  <si>
    <t>PROESI</t>
  </si>
  <si>
    <t>PREÇO DE MERCADO</t>
  </si>
  <si>
    <t>-</t>
  </si>
  <si>
    <t>FRIO SHOPPING</t>
  </si>
  <si>
    <t>WEB CONTINENTAL</t>
  </si>
  <si>
    <t>CAPACITOR   2uF - 380V</t>
  </si>
  <si>
    <r>
      <t>Orçamento -</t>
    </r>
    <r>
      <rPr>
        <b/>
        <sz val="10"/>
        <color rgb="FFFF0000"/>
        <rFont val="Times New Roman"/>
        <family val="1"/>
      </rPr>
      <t xml:space="preserve"> Materiais ar condionado </t>
    </r>
  </si>
  <si>
    <t>CAPACITOR   2.0uF - 380V</t>
  </si>
  <si>
    <t>POLIPARTES</t>
  </si>
  <si>
    <t>CAPACITOR 25 UF - 380V</t>
  </si>
  <si>
    <t>WEBERMAQ</t>
  </si>
  <si>
    <t>MACROVIRTUAL</t>
  </si>
  <si>
    <t>IRAN PARTS</t>
  </si>
  <si>
    <t>ELETROFRIGOR</t>
  </si>
  <si>
    <t>COMPRESSOR ROTATIVO  9000 BTU/h</t>
  </si>
  <si>
    <t>COMPRESSOR ROTATIVO 12000 BTU/h</t>
  </si>
  <si>
    <t>COMPRESSOR ROTATIVO 18000 BTU/h</t>
  </si>
  <si>
    <t>COMPRESSOR ROTATIVO 22000 a 24000 BTU/h</t>
  </si>
  <si>
    <t>COMPRESSOR ROTATIVO 30000 BTU/h</t>
  </si>
  <si>
    <t>AR TECH</t>
  </si>
  <si>
    <t>ASA SERVICE</t>
  </si>
  <si>
    <t>COMPRESSOR SCROLL 36000 BTU/h</t>
  </si>
  <si>
    <t>COMPRESSOR SCROLL 48000 BTU/h</t>
  </si>
  <si>
    <t>COMPRESSOR SCROLL 60000 BTU/h</t>
  </si>
  <si>
    <t>COMPRESSOR SCROLL 36000 BTU/H</t>
  </si>
  <si>
    <t>REFRIPARTS</t>
  </si>
  <si>
    <t>FRIOPEÇAS</t>
  </si>
  <si>
    <t>KG</t>
  </si>
  <si>
    <t>COMPRESSOR SCROLL 48000 BTU/H</t>
  </si>
  <si>
    <t>COMPRESSOR SCROLL 60000 BTU/H</t>
  </si>
  <si>
    <t>COMPRESSOR INVERTER 18000 BTU/h</t>
  </si>
  <si>
    <t>SSR PARTS</t>
  </si>
  <si>
    <t>COMPRESSOR INVERTER 9000 BTU/h</t>
  </si>
  <si>
    <t>COMPRESSOR INVERTER 12000 BTU/h</t>
  </si>
  <si>
    <t>CASAS BAHIA</t>
  </si>
  <si>
    <t>COMPRESSOR INVERTER 24000 BTU/h</t>
  </si>
  <si>
    <t>FLEX CLIMA</t>
  </si>
  <si>
    <t>MOTOR DO VENTILADOR DA CONDESADORA SPLIT DE 9000 BTU/H</t>
  </si>
  <si>
    <t>MOTOR DO VENTILADOR DA CONDESADORA SPLIT DE 18000 BTU/h</t>
  </si>
  <si>
    <t>MOTOR DO VENTILADOR DA CONDESADORA SPLIT DE22000 a 24000 BTU/h</t>
  </si>
  <si>
    <t>MOTOR DO VENTILADOR DA CONDESADORA SPLIT DE  30000 BTU/h</t>
  </si>
  <si>
    <t>MOTOR DO VENTILADOR DA CONDESADORA SPLIT DE 36000 BTU/h</t>
  </si>
  <si>
    <t>MOTOR DO VENTILADOR DA CONDESADORA SPLIT DE 48000 BTU/h</t>
  </si>
  <si>
    <t>MOTOR DO VENTILADOR DA CONDESADORA SPLIT DE 60000 BTU/h</t>
  </si>
  <si>
    <t>MATUCHO</t>
  </si>
  <si>
    <t>MOTOR DO VENTILADOR DA CONDESADORA SPLIT DE 12000 BTU/h</t>
  </si>
  <si>
    <t>MOTOR DO VENTILADOR DA CONDESADORA SPLIT DE 12000 BTU/H</t>
  </si>
  <si>
    <t>MOTOR DO VENTILADOR DA CONDESADORA SPLIT DE 18000 BTU/H</t>
  </si>
  <si>
    <t>MOTOR DO VENTILADOR DA CONDESADORA SPLIT DE 24000 BTU/H</t>
  </si>
  <si>
    <t>,</t>
  </si>
  <si>
    <t>MOTOR DO VENTILADOR DA CONDESADORA SPLIT DE 30000 BTU/H</t>
  </si>
  <si>
    <t>MOTOR DO VENTILADOR DA CONDESADORA SPLIT DE 36000 BTU/H</t>
  </si>
  <si>
    <t>PINGO DÁGUA</t>
  </si>
  <si>
    <t>MOTOR DO VENTILADOR DA CONDESADORA SPLIT DE 48000 BTU/H</t>
  </si>
  <si>
    <t>FRIOSHIOPPING</t>
  </si>
  <si>
    <t>MOTOR DO VENTILADOR DA CONDESADORA SPLIT DE 60000 BTU/H</t>
  </si>
  <si>
    <t>SSPARTS</t>
  </si>
  <si>
    <t xml:space="preserve">MOTOR DA TURBINA DA EVAPORADA SPLIT 7500 a 9000 BTU/h </t>
  </si>
  <si>
    <t>MOTOR DA TURBINA DA EVAPORADA SPLIT  12000 BTU/h</t>
  </si>
  <si>
    <t>MOTOR  DA TURBINA DA EVAPORADA SPLIT 18000 BTU/h</t>
  </si>
  <si>
    <t>MOTOR DA TURBINA DA EVAPORADA SPLIT  22000 a 24000 BTU/h</t>
  </si>
  <si>
    <t>MOTOR DA TURBINA DA EVAPORADA SPLIT  30000 BTU/h</t>
  </si>
  <si>
    <t>MOTOR DA TURBINA DA EVAPORADA SPLIT  36000 BTU/h</t>
  </si>
  <si>
    <t>MOTOR DA TURBINA DA EVAPORADA SPLIT  48000 BTU/h</t>
  </si>
  <si>
    <t>MOTOR DA TURBINA DA EVAPORADA SPLIT  60000 BTU/h</t>
  </si>
  <si>
    <t>FRIOSHOPPING</t>
  </si>
  <si>
    <t>SMIRNA REFRIGERAÇÃO</t>
  </si>
  <si>
    <t>PLACA DE COMANDO UNIVERSAL MODELO SPLIT HI-WALL</t>
  </si>
  <si>
    <t>PLACA DE COMANDO UNIVERSAL PARA MODELOS PISO TETO</t>
  </si>
  <si>
    <t>PLACA DE COMANDO UNIVERSAL MODELO SPLIT PISO-TETO</t>
  </si>
  <si>
    <t>CONTROLE REMOTO UNIVERSAL (VÁRIAS MARCAS)</t>
  </si>
  <si>
    <t xml:space="preserve">CONTROLE REMOTO UNIVERSAL MODELO SPLIT </t>
  </si>
  <si>
    <t>GAS FREON R410A</t>
  </si>
  <si>
    <t>SAMATEC</t>
  </si>
  <si>
    <t>GAS FREON R22</t>
  </si>
  <si>
    <t>SUPORTE MAO-FRANCESA EM ACO, ABAS IGUAIS 30 CM, CAPACIDADE MINIMA 60 KG, BRANCO</t>
  </si>
  <si>
    <t xml:space="preserve">UN    </t>
  </si>
  <si>
    <t>SUPORTE MAO-FRANCESA EM ACO, ABAS IGUAIS 40 CM, CAPACIDADE MINIMA 70 KG, BRANCO</t>
  </si>
  <si>
    <t>FITA ADESIVA ALUMINIZADA, PARA INSTALACAO DE MANTAS DE SUBCOBERTURA,  L = *5* CM</t>
  </si>
  <si>
    <t xml:space="preserve">M     </t>
  </si>
  <si>
    <t>0,84</t>
  </si>
  <si>
    <t>TUBO DE ESPUMA DE POLIETILENO EXPANDIDO FLEXIVEL PARA ISOLAMENTO TERMICO DE TUBULACAO DE AR CONDICIONADO, AGUA QUENTE,  DN 1 1/2", E= 10 MM</t>
  </si>
  <si>
    <t>TUBO DE ESPUMA DE POLIETILENO EXPANDIDO FLEXIVEL PARA ISOLAMENTO TERMICO DE TUBULACAO DE AR CONDICIONADO, AGUA QUENTE,  DN 1 1/4", E= 10 MM</t>
  </si>
  <si>
    <t>TUBO DE ESPUMA DE POLIETILENO EXPANDIDO FLEXIVEL PARA ISOLAMENTO TERMICO DE TUBULACAO DE AR CONDICIONADO, AGUA QUENTE,  DN 1 1/8", E= 10 MM</t>
  </si>
  <si>
    <t>TUBO DE ESPUMA DE POLIETILENO EXPANDIDO FLEXIVEL PARA ISOLAMENTO TERMICO DE TUBULACAO DE AR CONDICIONADO, AGUA QUENTE,  DN 1 3/8", E= 10 MM</t>
  </si>
  <si>
    <t>TUBO DE ESPUMA DE POLIETILENO EXPANDIDO FLEXIVEL PARA ISOLAMENTO TERMICO DE TUBULACAO DE AR CONDICIONADO, AGUA QUENTE,  DN 1 5/8", E= 10 MM</t>
  </si>
  <si>
    <t>TUBO DE ESPUMA DE POLIETILENO EXPANDIDO FLEXIVEL PARA ISOLAMENTO TERMICO DE TUBULACAO DE AR CONDICIONADO, AGUA QUENTE,  DN 1/2", E= 10 MM</t>
  </si>
  <si>
    <t>TUBO DE ESPUMA DE POLIETILENO EXPANDIDO FLEXIVEL PARA ISOLAMENTO TERMICO DE TUBULACAO DE AR CONDICIONADO, AGUA QUENTE,  DN 1/4", E= 10 MM</t>
  </si>
  <si>
    <t>TUBO DE ESPUMA DE POLIETILENO EXPANDIDO FLEXIVEL PARA ISOLAMENTO TERMICO DE TUBULACAO DE AR CONDICIONADO, AGUA QUENTE,  DN 1", E= 10 MM</t>
  </si>
  <si>
    <t>TUBO DE ESPUMA DE POLIETILENO EXPANDIDO FLEXIVEL PARA ISOLAMENTO TERMICO DE TUBULACAO DE AR CONDICIONADO, AGUA QUENTE,  DN 3/4", E= 10 MM</t>
  </si>
  <si>
    <t>TUBO DE ESPUMA DE POLIETILENO EXPANDIDO FLEXIVEL PARA ISOLAMENTO TERMICO DE TUBULACAO DE AR CONDICIONADO, AGUA QUENTE,  DN 3/8", E= 10 MM</t>
  </si>
  <si>
    <t>TUBO DE ESPUMA DE POLIETILENO EXPANDIDO FLEXIVEL PARA ISOLAMENTO TERMICO DE TUBULACAO DE AR CONDICIONADO, AGUA QUENTE,  DN 7/8", E= 10 MM</t>
  </si>
  <si>
    <t>TUBO DE COBRE FLEXIVEL, D = 1/2 ", E = 0,79 MM, PARA AR-CONDICIONADO/ INSTALACOES GAS RESIDENCIAIS E COMERCIAIS</t>
  </si>
  <si>
    <t>TUBO DE COBRE FLEXIVEL, D = 1/4 ", E = 0,79 MM, PARA AR-CONDICIONADO/ INSTALACOES GAS RESIDENCIAIS E COMERCIAIS</t>
  </si>
  <si>
    <t>TUBO DE COBRE FLEXIVEL, D = 3/16 ", E = 0,79 MM, PARA AR-CONDICIONADO/ INSTALACOES GAS RESIDENCIAIS E COMERCIAIS</t>
  </si>
  <si>
    <t>TUBO DE COBRE FLEXIVEL, D = 3/4 ", E = 0,79 MM, PARA AR-CONDICIONADO/ INSTALACOES GAS RESIDENCIAIS E COMERCIAIS</t>
  </si>
  <si>
    <t>TUBO DE COBRE FLEXIVEL, D = 3/8 ", E = 0,79 MM, PARA AR-CONDICIONADO/ INSTALACOES GAS RESIDENCIAIS E COMERCIAIS</t>
  </si>
  <si>
    <t>TUBO DE COBRE FLEXIVEL, D = 5/16 ", E = 0,79 MM, PARA AR-CONDICIONADO/ INSTALACOES GAS RESIDENCIAIS E COMERCIAIS</t>
  </si>
  <si>
    <t>TUBO DE COBRE FLEXIVEL, D = 5/8 ", E = 0,79 MM, PARA AR-CONDICIONADO/ INSTALACOES GAS RESIDENCIAIS E COMERCIAIS</t>
  </si>
  <si>
    <t>CABO DE COBRE, FLEXIVEL, CLASSE 4 OU 5, ISOLACAO EM PVC/A, ANTICHAMA BWF-B, 1 CONDUTOR, 450/750 V, SECAO NOMINAL 2,5 MM2</t>
  </si>
  <si>
    <t>M</t>
  </si>
  <si>
    <t>CABO DE COBRE, FLEXIVEL, CLASSE 4 OU 5, ISOLACAO EM PVC/A, ANTICHAMA BWF-B, 1 CONDUTOR, 450/750 V, SECAO NOMINAL 4 MM2</t>
  </si>
  <si>
    <t>CABO DE COBRE, FLEXIVEL, CLASSE 4 OU 5, ISOLACAO EM PVC/A, ANTICHAMA BWF-B, 1 CONDUTOR, 450/750 V, SECAO NOMINAL 6 MM2</t>
  </si>
  <si>
    <t>CABO FLEXIVEL PVC 750 V, 3 CONDUTORES DE 1,5 MM2</t>
  </si>
  <si>
    <t>CABO FLEXIVEL PVC 750 V, 3 CONDUTORES DE 10,0 MM2</t>
  </si>
  <si>
    <t>CABO FLEXIVEL PVC 750 V, 3 CONDUTORES DE 4,0 MM2</t>
  </si>
  <si>
    <t>CABO FLEXIVEL PVC 750 V, 3 CONDUTORES DE 6,0 MM2</t>
  </si>
  <si>
    <t>CABO FLEXIVEL PVC 750 V, 4 CONDUTORES DE 1,5 MM2</t>
  </si>
  <si>
    <t>CABO FLEXIVEL PVC 750 V, 4 CONDUTORES DE 10,0 MM2</t>
  </si>
  <si>
    <t>CABO FLEXIVEL PVC 750 V, 4 CONDUTORES DE 4,0 MM2</t>
  </si>
  <si>
    <t>CABO FLEXIVEL PVC 750 V, 4 CONDUTORES DE 6,0 MM2</t>
  </si>
  <si>
    <t>CABO MULTIPOLAR DE COBRE, FLEXIVEL, CLASSE 4 OU 5, ISOLACAO EM HEPR, COBERTURA EM PVC-ST2, ANTICHAMA BWF-B, 0,6/1 KV, 3 CONDUTORES DE 1,5 MM2</t>
  </si>
  <si>
    <t>CABO MULTIPOLAR DE COBRE, FLEXIVEL, CLASSE 4 OU 5, ISOLACAO EM HEPR, COBERTURA EM PVC-ST2, ANTICHAMA BWF-B, 0,6/1 KV, 3 CONDUTORES DE 10 MM2</t>
  </si>
  <si>
    <t>CABO MULTIPOLAR DE COBRE, FLEXIVEL, CLASSE 4 OU 5, ISOLACAO EM HEPR, COBERTURA EM PVC-ST2, ANTICHAMA BWF-B, 0,6/1 KV, 3 CONDUTORES DE 2,5 MM2</t>
  </si>
  <si>
    <t>CABO MULTIPOLAR DE COBRE, FLEXIVEL, CLASSE 4 OU 5, ISOLACAO EM HEPR, COBERTURA EM PVC-ST2, ANTICHAMA BWF-B, 0,6/1 KV, 3 CONDUTORES DE 4 MM2</t>
  </si>
  <si>
    <t>CABO MULTIPOLAR DE COBRE, FLEXIVEL, CLASSE 4 OU 5, ISOLACAO EM HEPR, COBERTURA EM PVC-ST2, ANTICHAMA BWF-B, 0,6/1 KV, 3 CONDUTORES DE 6 MM2</t>
  </si>
  <si>
    <t>DISJUNTOR TIPO DIN/IEC, BIPOLAR DE 6 ATE 32A</t>
  </si>
  <si>
    <t>DISJUNTOR TIPO NEMA, BIPOLAR 10 ATE 50 A, TENSAO MAXIMA 415 V</t>
  </si>
  <si>
    <t xml:space="preserve"> DISJUNTOR TIPO DIN/IEC, TRIPOLAR DE 10 ATE 50A </t>
  </si>
  <si>
    <t xml:space="preserve"> DISJUNTOR TIPO NEMA, TRIPOLAR 10 ATE 50A, TENSAO MAXIMA DE 415 V</t>
  </si>
  <si>
    <t xml:space="preserve"> ELETRODUTO EM ACO GALVANIZADO ELETROLITICO, LEVE, DIAMETRO 1", PAREDE DE 0,90 MM</t>
  </si>
  <si>
    <t xml:space="preserve"> ELETRODUTO EM ACO GALVANIZADO ELETROLITICO, LEVE, DIAMETRO 3/4", PAREDE DE 0,90 MM</t>
  </si>
  <si>
    <t>ELETRODUTO EM ACO GALVANIZADO ELETROLITICO, SEMI-PESADO, DIAMETRO 1 1/2", PAREDE DE 1,20 MM</t>
  </si>
  <si>
    <t>ELETRODUTO EM ACO GALVANIZADO ELETROLITICO, SEMI-PESADO, DIAMETRO 1 1/4", PAREDE DE 1,20 MM</t>
  </si>
  <si>
    <t>ABRACADEIRA EM ACO PARA AMARRACAO DE ELETRODUTOS, TIPO D, COM 1 1/2" E CUNHA DE FIXACAO</t>
  </si>
  <si>
    <t>ABRACADEIRA EM ACO PARA AMARRACAO DE ELETRODUTOS, TIPO D, COM 1 1/4" E CUNHA DE FIXACAO</t>
  </si>
  <si>
    <t>ABRACADEIRA EM ACO PARA AMARRACAO DE ELETRODUTOS, TIPO D, COM 1" E CUNHA DE FIXACAO</t>
  </si>
  <si>
    <t>ABRACADEIRA EM ACO PARA AMARRACAO DE ELETRODUTOS, TIPO D, COM 3/4" E CUNHA DE FIXACAO</t>
  </si>
  <si>
    <t>CAIXA DE PASSAGEM METALICA DE SOBREPOR COM TAMPA PARAFUSADA, DIMENSOES 20 X 20 X 10 CM</t>
  </si>
  <si>
    <t>CAIXA DE PASSAGEM METALICA DE SOBREPOR COM TAMPA PARAFUSADA, DIMENSOES 30 X 30 X 10 CM</t>
  </si>
  <si>
    <t>LUVA PARA ELETRODUTO, EM ACO GALVANIZADO ELETROLITICO, DIAMETRO DE 20 MM (3/4")</t>
  </si>
  <si>
    <t>LUVA PARA ELETRODUTO, EM ACO GALVANIZADO ELETROLITICO, DIAMETRO DE 25 MM (1")</t>
  </si>
  <si>
    <t>LUVA PARA ELETRODUTO, EM ACO GALVANIZADO ELETROLITICO, DIAMETRO DE 32 MM (1 1/4")</t>
  </si>
  <si>
    <t>LUVA PARA ELETRODUTO, EM ACO GALVANIZADO ELETROLITICO, DIAMETRO DE 40 MM (1 1/2")</t>
  </si>
  <si>
    <t>CONECTOR RETO DE ALUMINIO PARA ELETRODUTO DE 1 1/2", PARA ADAPTAR ENTRADA DE ELETRODUTO METALICO FLEXIVEL EM QUADROS</t>
  </si>
  <si>
    <t>CONECTOR RETO DE ALUMINIO PARA ELETRODUTO DE 1 1/4", PARA ADAPTAR ENTRADA DE ELETRODUTO METALICO FLEXIVEL EM QUADROS</t>
  </si>
  <si>
    <t>CONECTOR RETO DE ALUMINIO PARA ELETRODUTO DE 1", PARA ADAPTAR ENTRADA DE ELETRODUTO METALICO FLEXIVEL EM QUADROS</t>
  </si>
  <si>
    <t>CONECTOR RETO DE ALUMINIO PARA ELETRODUTO DE 3/4", PARA ADAPTAR ENTRADA DE ELETRODUTO METALICO FLEXIVEL EM QUADROS</t>
  </si>
  <si>
    <t>CONDULETE DE ALUMINIO TIPO B, PARA ELETRODUTO ROSCAVEL DE 1", COM TAMPA CEGA</t>
  </si>
  <si>
    <t>CONDULETE DE ALUMINIO TIPO B, PARA ELETRODUTO ROSCAVEL DE 3/4", COM TAMPA CEGA</t>
  </si>
  <si>
    <t>CONDULETE DE ALUMINIO TIPO C, PARA ELETRODUTO ROSCAVEL DE 1", COM TAMPA CEGA</t>
  </si>
  <si>
    <t>CONDULETE DE ALUMINIO TIPO C, PARA ELETRODUTO ROSCAVEL DE 3/4", COM TAMPA CEGA</t>
  </si>
  <si>
    <t>CONDULETE DE ALUMINIO TIPO E, PARA ELETRODUTO ROSCAVEL DE 1  1/4", COM TAMPA CEGA</t>
  </si>
  <si>
    <t>CONDULETE DE ALUMINIO TIPO E, PARA ELETRODUTO ROSCAVEL DE 1 1/2", COM TAMPA CEGA</t>
  </si>
  <si>
    <t>CONDULETE DE ALUMINIO TIPO E, PARA ELETRODUTO ROSCAVEL DE 1", COM TAMPA CEGA</t>
  </si>
  <si>
    <t>CONDULETE DE ALUMINIO TIPO E, PARA ELETRODUTO ROSCAVEL DE 3/4", COM TAMPA CEGA</t>
  </si>
  <si>
    <t>CONDULETE DE ALUMINIO TIPO LR, PARA ELETRODUTO ROSCAVEL DE 1 1/2", COM TAMPA CEGA</t>
  </si>
  <si>
    <t>CONDULETE DE ALUMINIO TIPO LR, PARA ELETRODUTO ROSCAVEL DE 1 1/4", COM TAMPA CEGA</t>
  </si>
  <si>
    <t>CONDULETE DE ALUMINIO TIPO LR, PARA ELETRODUTO ROSCAVEL DE 1", COM TAMPA CEGA</t>
  </si>
  <si>
    <t>CONDULETE DE ALUMINIO TIPO LR, PARA ELETRODUTO ROSCAVEL DE 3/4", COM TAMPA CEGA</t>
  </si>
  <si>
    <t>CONDULETE DE ALUMINIO TIPO T, PARA ELETRODUTO ROSCAVEL DE 1 1/2", COM TAMPA CEGA</t>
  </si>
  <si>
    <t>CONDULETE DE ALUMINIO TIPO T, PARA ELETRODUTO ROSCAVEL DE 1 1/4", COM TAMPA CEGA</t>
  </si>
  <si>
    <t>CONDULETE DE ALUMINIO TIPO T, PARA ELETRODUTO ROSCAVEL DE 1", COM TAMPA CEGA</t>
  </si>
  <si>
    <t>CONDULETE DE ALUMINIO TIPO T, PARA ELETRODUTO ROSCAVEL DE 3/4", COM TAMPA CEGA</t>
  </si>
  <si>
    <t>CONDULETE DE ALUMINIO TIPO X, PARA ELETRODUTO ROSCAVEL DE 1 1/2", COM TAMPA CEGA</t>
  </si>
  <si>
    <t>CONDULETE DE ALUMINIO TIPO X, PARA ELETRODUTO ROSCAVEL DE 1 1/4", COM TAMPA CEGA</t>
  </si>
  <si>
    <t>CONDULETE DE ALUMINIO TIPO X, PARA ELETRODUTO ROSCAVEL DE 1", COM TAMPA CEGA</t>
  </si>
  <si>
    <t>CONDULETE DE ALUMINIO TIPO X, PARA ELETRODUTO ROSCAVEL DE 3/4", COM TAMPA CEGA</t>
  </si>
  <si>
    <t>BUCHA DE NYLON SEM ABA S10, COM PARAFUSO DE 6,10 X 65 MM EM ACO ZINCADO COM ROSCA SOBERBA, CABECA CHATA E FENDA PHILLIPS</t>
  </si>
  <si>
    <t>0,49</t>
  </si>
  <si>
    <t>BUCHA DE NYLON SEM ABA S12, COM PARAFUSO DE 5/16" X 80 MM EM ACO ZINCADO COM ROSCA SOBERBA E CABECA SEXTAVADA</t>
  </si>
  <si>
    <t>0,74</t>
  </si>
  <si>
    <t>BUCHA DE NYLON SEM ABA S6, COM PARAFUSO DE 4,20 X 40 MM EM ACO ZINCADO COM ROSCA SOBERBA, CABECA CHATA E FENDA PHILLIPS</t>
  </si>
  <si>
    <t>0,16</t>
  </si>
  <si>
    <t>BUCHA DE NYLON SEM ABA S8, COM PARAFUSO DE 4,80 X 50 MM EM ACO ZINCADO COM ROSCA SOBERBA, CABECA CHATA E FENDA PHILLIPS</t>
  </si>
  <si>
    <t>0,33</t>
  </si>
  <si>
    <t>PARAFUSO DE ACO TIPO CHUMBADOR PARABOLT, DIAMETRO 1/2", COMPRIMENTO 75 MM</t>
  </si>
  <si>
    <t>PARAFUSO DE ACO TIPO CHUMBADOR PARABOLT, DIAMETRO 3/8", COMPRIMENTO 75 MM</t>
  </si>
  <si>
    <t>CONTATOR TRIPOLAR, CORRENTE DE 25 A, TENSAO NOMINAL DE *500* V, CATEGORIA AC-2 E AC-3</t>
  </si>
  <si>
    <t>CONTATOR TRIPOLAR, CORRENTE DE 12 A, TENSAO NOMINAL DE *500* V, CATEGORIA AC-2 E  AC-3</t>
  </si>
  <si>
    <t>CONTATOR TRIPOLAR, CORRENTE DE 32 A, TENSAO NOMINAL DE *500* V, CATEGORIA AC-2 E  AC-3</t>
  </si>
  <si>
    <t xml:space="preserve">Orçamento -  Materiais ar condicionado </t>
  </si>
  <si>
    <t>SINAPI AGOSTO/2019</t>
  </si>
  <si>
    <t>Valor unitário com BDI (20,03%)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</si>
</sst>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49" fontId="5" fillId="0" borderId="5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top" wrapText="1"/>
    </xf>
    <xf numFmtId="1" fontId="5" fillId="0" borderId="1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5" fillId="0" borderId="11" xfId="0" applyNumberFormat="1" applyFont="1" applyFill="1" applyBorder="1" applyAlignment="1">
      <alignment horizontal="center" vertical="top" wrapText="1"/>
    </xf>
    <xf numFmtId="165" fontId="5" fillId="0" borderId="12" xfId="0" applyNumberFormat="1" applyFont="1" applyFill="1" applyBorder="1" applyAlignment="1">
      <alignment horizontal="center" vertical="top" wrapText="1"/>
    </xf>
    <xf numFmtId="165" fontId="5" fillId="0" borderId="17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tabSelected="1" workbookViewId="0">
      <selection activeCell="F133" sqref="F133"/>
    </sheetView>
  </sheetViews>
  <sheetFormatPr defaultRowHeight="12.75" x14ac:dyDescent="0.2"/>
  <cols>
    <col min="1" max="1" width="11.83203125" style="1" customWidth="1"/>
    <col min="2" max="2" width="138.1640625" style="1" customWidth="1"/>
    <col min="3" max="3" width="11.83203125" style="1" customWidth="1"/>
    <col min="4" max="4" width="9.5" style="1" customWidth="1"/>
    <col min="5" max="5" width="13" style="1" customWidth="1"/>
    <col min="6" max="6" width="25.1640625" style="1" customWidth="1"/>
    <col min="7" max="7" width="14.33203125" style="1" customWidth="1"/>
    <col min="8" max="8" width="15.1640625" style="1" customWidth="1"/>
    <col min="9" max="16384" width="9.33203125" style="1"/>
  </cols>
  <sheetData>
    <row r="1" spans="1:8" ht="27.95" customHeight="1" x14ac:dyDescent="0.2">
      <c r="A1" s="25" t="s">
        <v>3</v>
      </c>
      <c r="B1" s="26"/>
      <c r="C1" s="26"/>
      <c r="D1" s="26"/>
      <c r="E1" s="26"/>
      <c r="F1" s="26"/>
      <c r="G1" s="26"/>
      <c r="H1" s="27"/>
    </row>
    <row r="2" spans="1:8" ht="29.1" customHeight="1" x14ac:dyDescent="0.2">
      <c r="A2" s="28" t="s">
        <v>195</v>
      </c>
      <c r="B2" s="28"/>
      <c r="C2" s="28"/>
      <c r="D2" s="28"/>
      <c r="E2" s="28"/>
      <c r="F2" s="28"/>
      <c r="G2" s="28"/>
      <c r="H2" s="28"/>
    </row>
    <row r="3" spans="1:8" ht="34.5" customHeight="1" x14ac:dyDescent="0.2">
      <c r="A3" s="19" t="s">
        <v>0</v>
      </c>
      <c r="B3" s="19" t="s">
        <v>12</v>
      </c>
      <c r="C3" s="19" t="s">
        <v>5</v>
      </c>
      <c r="D3" s="19" t="s">
        <v>6</v>
      </c>
      <c r="E3" s="19" t="s">
        <v>7</v>
      </c>
      <c r="F3" s="19" t="s">
        <v>197</v>
      </c>
      <c r="G3" s="19" t="s">
        <v>1</v>
      </c>
      <c r="H3" s="19" t="s">
        <v>2</v>
      </c>
    </row>
    <row r="4" spans="1:8" ht="24" customHeight="1" x14ac:dyDescent="0.2">
      <c r="A4" s="23">
        <v>1</v>
      </c>
      <c r="B4" s="20" t="s">
        <v>13</v>
      </c>
      <c r="C4" s="2" t="s">
        <v>5</v>
      </c>
      <c r="D4" s="3">
        <v>1</v>
      </c>
      <c r="E4" s="4">
        <v>5.29</v>
      </c>
      <c r="F4" s="4">
        <f>E4*D4*1.2003</f>
        <v>6.3495869999999996</v>
      </c>
      <c r="G4" s="5" t="s">
        <v>26</v>
      </c>
      <c r="H4" s="6" t="s">
        <v>25</v>
      </c>
    </row>
    <row r="5" spans="1:8" ht="24" customHeight="1" x14ac:dyDescent="0.2">
      <c r="A5" s="23">
        <v>2</v>
      </c>
      <c r="B5" s="20" t="s">
        <v>31</v>
      </c>
      <c r="C5" s="2" t="s">
        <v>5</v>
      </c>
      <c r="D5" s="3">
        <v>1</v>
      </c>
      <c r="E5" s="4">
        <v>4.63</v>
      </c>
      <c r="F5" s="4">
        <f t="shared" ref="F5:F68" si="0">E5*D5*1.2003</f>
        <v>5.5573889999999997</v>
      </c>
      <c r="G5" s="5" t="s">
        <v>26</v>
      </c>
      <c r="H5" s="6" t="s">
        <v>25</v>
      </c>
    </row>
    <row r="6" spans="1:8" ht="24" customHeight="1" x14ac:dyDescent="0.2">
      <c r="A6" s="23">
        <v>3</v>
      </c>
      <c r="B6" s="20" t="s">
        <v>14</v>
      </c>
      <c r="C6" s="2" t="s">
        <v>5</v>
      </c>
      <c r="D6" s="3">
        <v>1</v>
      </c>
      <c r="E6" s="4">
        <v>3.48</v>
      </c>
      <c r="F6" s="4">
        <f t="shared" si="0"/>
        <v>4.1770439999999995</v>
      </c>
      <c r="G6" s="5" t="s">
        <v>26</v>
      </c>
      <c r="H6" s="6" t="s">
        <v>25</v>
      </c>
    </row>
    <row r="7" spans="1:8" ht="25.5" customHeight="1" x14ac:dyDescent="0.2">
      <c r="A7" s="23">
        <v>4</v>
      </c>
      <c r="B7" s="20" t="s">
        <v>15</v>
      </c>
      <c r="C7" s="2" t="s">
        <v>5</v>
      </c>
      <c r="D7" s="3">
        <v>1</v>
      </c>
      <c r="E7" s="4">
        <v>18.739999999999998</v>
      </c>
      <c r="F7" s="4">
        <f t="shared" si="0"/>
        <v>22.493621999999995</v>
      </c>
      <c r="G7" s="5" t="s">
        <v>26</v>
      </c>
      <c r="H7" s="6" t="s">
        <v>25</v>
      </c>
    </row>
    <row r="8" spans="1:8" ht="24" customHeight="1" x14ac:dyDescent="0.2">
      <c r="A8" s="23">
        <v>5</v>
      </c>
      <c r="B8" s="20" t="s">
        <v>16</v>
      </c>
      <c r="C8" s="2" t="s">
        <v>5</v>
      </c>
      <c r="D8" s="3">
        <v>1</v>
      </c>
      <c r="E8" s="4">
        <v>20.53</v>
      </c>
      <c r="F8" s="4">
        <f t="shared" si="0"/>
        <v>24.642158999999999</v>
      </c>
      <c r="G8" s="5" t="s">
        <v>26</v>
      </c>
      <c r="H8" s="6" t="s">
        <v>25</v>
      </c>
    </row>
    <row r="9" spans="1:8" ht="24" customHeight="1" x14ac:dyDescent="0.2">
      <c r="A9" s="23">
        <v>6</v>
      </c>
      <c r="B9" s="20" t="s">
        <v>17</v>
      </c>
      <c r="C9" s="2" t="s">
        <v>5</v>
      </c>
      <c r="D9" s="3">
        <v>1</v>
      </c>
      <c r="E9" s="4">
        <v>17.38</v>
      </c>
      <c r="F9" s="4">
        <f t="shared" si="0"/>
        <v>20.861213999999997</v>
      </c>
      <c r="G9" s="5" t="s">
        <v>26</v>
      </c>
      <c r="H9" s="6" t="s">
        <v>25</v>
      </c>
    </row>
    <row r="10" spans="1:8" ht="24" customHeight="1" x14ac:dyDescent="0.2">
      <c r="A10" s="23">
        <v>7</v>
      </c>
      <c r="B10" s="20" t="s">
        <v>18</v>
      </c>
      <c r="C10" s="2" t="s">
        <v>5</v>
      </c>
      <c r="D10" s="3">
        <v>1</v>
      </c>
      <c r="E10" s="4">
        <v>18.239999999999998</v>
      </c>
      <c r="F10" s="4">
        <f t="shared" si="0"/>
        <v>21.893471999999996</v>
      </c>
      <c r="G10" s="5" t="s">
        <v>26</v>
      </c>
      <c r="H10" s="6" t="s">
        <v>25</v>
      </c>
    </row>
    <row r="11" spans="1:8" ht="24" customHeight="1" x14ac:dyDescent="0.2">
      <c r="A11" s="23">
        <v>8</v>
      </c>
      <c r="B11" s="20" t="s">
        <v>19</v>
      </c>
      <c r="C11" s="2" t="s">
        <v>5</v>
      </c>
      <c r="D11" s="3">
        <v>1</v>
      </c>
      <c r="E11" s="4">
        <v>21.53</v>
      </c>
      <c r="F11" s="4">
        <f t="shared" si="0"/>
        <v>25.842458999999998</v>
      </c>
      <c r="G11" s="5" t="s">
        <v>26</v>
      </c>
      <c r="H11" s="6" t="s">
        <v>25</v>
      </c>
    </row>
    <row r="12" spans="1:8" ht="24" customHeight="1" x14ac:dyDescent="0.2">
      <c r="A12" s="23">
        <v>9</v>
      </c>
      <c r="B12" s="20" t="s">
        <v>38</v>
      </c>
      <c r="C12" s="2" t="s">
        <v>5</v>
      </c>
      <c r="D12" s="3">
        <v>1</v>
      </c>
      <c r="E12" s="4">
        <v>390</v>
      </c>
      <c r="F12" s="4">
        <f t="shared" si="0"/>
        <v>468.11699999999996</v>
      </c>
      <c r="G12" s="5" t="s">
        <v>26</v>
      </c>
      <c r="H12" s="6" t="s">
        <v>25</v>
      </c>
    </row>
    <row r="13" spans="1:8" ht="24" customHeight="1" x14ac:dyDescent="0.2">
      <c r="A13" s="23">
        <v>10</v>
      </c>
      <c r="B13" s="20" t="s">
        <v>39</v>
      </c>
      <c r="C13" s="2" t="s">
        <v>5</v>
      </c>
      <c r="D13" s="3">
        <v>1</v>
      </c>
      <c r="E13" s="4">
        <v>446.53</v>
      </c>
      <c r="F13" s="4">
        <f t="shared" si="0"/>
        <v>535.9699589999999</v>
      </c>
      <c r="G13" s="5" t="s">
        <v>26</v>
      </c>
      <c r="H13" s="6" t="s">
        <v>25</v>
      </c>
    </row>
    <row r="14" spans="1:8" ht="24" customHeight="1" x14ac:dyDescent="0.2">
      <c r="A14" s="23">
        <v>11</v>
      </c>
      <c r="B14" s="20" t="s">
        <v>40</v>
      </c>
      <c r="C14" s="2" t="s">
        <v>5</v>
      </c>
      <c r="D14" s="3">
        <v>1</v>
      </c>
      <c r="E14" s="4">
        <v>514.29</v>
      </c>
      <c r="F14" s="4">
        <f t="shared" si="0"/>
        <v>617.30228699999986</v>
      </c>
      <c r="G14" s="5" t="s">
        <v>26</v>
      </c>
      <c r="H14" s="6" t="s">
        <v>25</v>
      </c>
    </row>
    <row r="15" spans="1:8" ht="24" customHeight="1" x14ac:dyDescent="0.2">
      <c r="A15" s="23">
        <v>12</v>
      </c>
      <c r="B15" s="20" t="s">
        <v>41</v>
      </c>
      <c r="C15" s="2" t="s">
        <v>5</v>
      </c>
      <c r="D15" s="3">
        <v>1</v>
      </c>
      <c r="E15" s="4">
        <v>553.32000000000005</v>
      </c>
      <c r="F15" s="4">
        <f t="shared" si="0"/>
        <v>664.14999599999999</v>
      </c>
      <c r="G15" s="5" t="s">
        <v>26</v>
      </c>
      <c r="H15" s="6" t="s">
        <v>25</v>
      </c>
    </row>
    <row r="16" spans="1:8" ht="24" customHeight="1" x14ac:dyDescent="0.2">
      <c r="A16" s="23">
        <v>13</v>
      </c>
      <c r="B16" s="20" t="s">
        <v>42</v>
      </c>
      <c r="C16" s="2" t="s">
        <v>5</v>
      </c>
      <c r="D16" s="3">
        <v>1</v>
      </c>
      <c r="E16" s="4">
        <v>671</v>
      </c>
      <c r="F16" s="4">
        <f t="shared" si="0"/>
        <v>805.40129999999999</v>
      </c>
      <c r="G16" s="5" t="s">
        <v>26</v>
      </c>
      <c r="H16" s="6" t="s">
        <v>25</v>
      </c>
    </row>
    <row r="17" spans="1:8" ht="24" customHeight="1" x14ac:dyDescent="0.2">
      <c r="A17" s="23">
        <v>14</v>
      </c>
      <c r="B17" s="20" t="s">
        <v>45</v>
      </c>
      <c r="C17" s="2" t="s">
        <v>5</v>
      </c>
      <c r="D17" s="3">
        <v>1</v>
      </c>
      <c r="E17" s="4">
        <v>1178.55</v>
      </c>
      <c r="F17" s="4">
        <f t="shared" si="0"/>
        <v>1414.6135649999999</v>
      </c>
      <c r="G17" s="5" t="s">
        <v>26</v>
      </c>
      <c r="H17" s="6" t="s">
        <v>25</v>
      </c>
    </row>
    <row r="18" spans="1:8" ht="24" customHeight="1" x14ac:dyDescent="0.2">
      <c r="A18" s="23">
        <v>15</v>
      </c>
      <c r="B18" s="20" t="s">
        <v>46</v>
      </c>
      <c r="C18" s="2" t="s">
        <v>5</v>
      </c>
      <c r="D18" s="3">
        <v>1</v>
      </c>
      <c r="E18" s="4">
        <v>1087.28</v>
      </c>
      <c r="F18" s="4">
        <f t="shared" si="0"/>
        <v>1305.0621839999999</v>
      </c>
      <c r="G18" s="5" t="s">
        <v>26</v>
      </c>
      <c r="H18" s="6" t="s">
        <v>25</v>
      </c>
    </row>
    <row r="19" spans="1:8" ht="24" customHeight="1" x14ac:dyDescent="0.2">
      <c r="A19" s="23">
        <v>16</v>
      </c>
      <c r="B19" s="20" t="s">
        <v>47</v>
      </c>
      <c r="C19" s="2" t="s">
        <v>5</v>
      </c>
      <c r="D19" s="3">
        <v>1</v>
      </c>
      <c r="E19" s="4">
        <v>1400.03</v>
      </c>
      <c r="F19" s="4">
        <f t="shared" si="0"/>
        <v>1680.4560089999998</v>
      </c>
      <c r="G19" s="5" t="s">
        <v>26</v>
      </c>
      <c r="H19" s="6" t="s">
        <v>25</v>
      </c>
    </row>
    <row r="20" spans="1:8" ht="24" customHeight="1" x14ac:dyDescent="0.2">
      <c r="A20" s="23">
        <v>17</v>
      </c>
      <c r="B20" s="20" t="s">
        <v>56</v>
      </c>
      <c r="C20" s="2" t="s">
        <v>5</v>
      </c>
      <c r="D20" s="3">
        <v>1</v>
      </c>
      <c r="E20" s="14">
        <v>452.34</v>
      </c>
      <c r="F20" s="4">
        <f t="shared" si="0"/>
        <v>542.94370199999992</v>
      </c>
      <c r="G20" s="5" t="s">
        <v>26</v>
      </c>
      <c r="H20" s="6" t="s">
        <v>25</v>
      </c>
    </row>
    <row r="21" spans="1:8" ht="24" customHeight="1" x14ac:dyDescent="0.2">
      <c r="A21" s="23">
        <v>18</v>
      </c>
      <c r="B21" s="20" t="s">
        <v>57</v>
      </c>
      <c r="C21" s="2" t="s">
        <v>5</v>
      </c>
      <c r="D21" s="3">
        <v>1</v>
      </c>
      <c r="E21" s="4">
        <v>591.91</v>
      </c>
      <c r="F21" s="4">
        <f t="shared" si="0"/>
        <v>710.46957299999997</v>
      </c>
      <c r="G21" s="5" t="s">
        <v>26</v>
      </c>
      <c r="H21" s="6" t="s">
        <v>25</v>
      </c>
    </row>
    <row r="22" spans="1:8" ht="24" customHeight="1" x14ac:dyDescent="0.2">
      <c r="A22" s="23">
        <v>19</v>
      </c>
      <c r="B22" s="20" t="s">
        <v>54</v>
      </c>
      <c r="C22" s="2" t="s">
        <v>5</v>
      </c>
      <c r="D22" s="3">
        <v>1</v>
      </c>
      <c r="E22" s="4">
        <v>722.79</v>
      </c>
      <c r="F22" s="4">
        <f t="shared" si="0"/>
        <v>867.5648369999999</v>
      </c>
      <c r="G22" s="5" t="s">
        <v>26</v>
      </c>
      <c r="H22" s="6" t="s">
        <v>25</v>
      </c>
    </row>
    <row r="23" spans="1:8" ht="24" customHeight="1" x14ac:dyDescent="0.2">
      <c r="A23" s="23">
        <v>20</v>
      </c>
      <c r="B23" s="20" t="s">
        <v>59</v>
      </c>
      <c r="C23" s="2" t="s">
        <v>5</v>
      </c>
      <c r="D23" s="3">
        <v>1</v>
      </c>
      <c r="E23" s="4">
        <v>1545</v>
      </c>
      <c r="F23" s="4">
        <f t="shared" si="0"/>
        <v>1854.4634999999998</v>
      </c>
      <c r="G23" s="5" t="s">
        <v>26</v>
      </c>
      <c r="H23" s="6" t="s">
        <v>25</v>
      </c>
    </row>
    <row r="24" spans="1:8" ht="24" customHeight="1" x14ac:dyDescent="0.2">
      <c r="A24" s="23">
        <v>21</v>
      </c>
      <c r="B24" s="20" t="s">
        <v>61</v>
      </c>
      <c r="C24" s="2" t="s">
        <v>5</v>
      </c>
      <c r="D24" s="3">
        <v>1</v>
      </c>
      <c r="E24" s="4">
        <v>177.57</v>
      </c>
      <c r="F24" s="4">
        <f t="shared" si="0"/>
        <v>213.13727099999997</v>
      </c>
      <c r="G24" s="5" t="s">
        <v>26</v>
      </c>
      <c r="H24" s="6" t="s">
        <v>25</v>
      </c>
    </row>
    <row r="25" spans="1:8" ht="24" customHeight="1" x14ac:dyDescent="0.2">
      <c r="A25" s="23">
        <v>22</v>
      </c>
      <c r="B25" s="20" t="s">
        <v>69</v>
      </c>
      <c r="C25" s="2" t="s">
        <v>5</v>
      </c>
      <c r="D25" s="3">
        <v>1</v>
      </c>
      <c r="E25" s="4">
        <v>182.63</v>
      </c>
      <c r="F25" s="4">
        <f t="shared" si="0"/>
        <v>219.21078899999998</v>
      </c>
      <c r="G25" s="5" t="s">
        <v>26</v>
      </c>
      <c r="H25" s="6" t="s">
        <v>25</v>
      </c>
    </row>
    <row r="26" spans="1:8" ht="24" customHeight="1" x14ac:dyDescent="0.2">
      <c r="A26" s="23">
        <v>23</v>
      </c>
      <c r="B26" s="20" t="s">
        <v>62</v>
      </c>
      <c r="C26" s="2" t="s">
        <v>5</v>
      </c>
      <c r="D26" s="3">
        <v>1</v>
      </c>
      <c r="E26" s="4">
        <v>239.26</v>
      </c>
      <c r="F26" s="4">
        <f t="shared" si="0"/>
        <v>287.18377799999996</v>
      </c>
      <c r="G26" s="5" t="s">
        <v>26</v>
      </c>
      <c r="H26" s="6" t="s">
        <v>25</v>
      </c>
    </row>
    <row r="27" spans="1:8" ht="24" customHeight="1" x14ac:dyDescent="0.2">
      <c r="A27" s="23">
        <v>24</v>
      </c>
      <c r="B27" s="20" t="s">
        <v>63</v>
      </c>
      <c r="C27" s="2" t="s">
        <v>5</v>
      </c>
      <c r="D27" s="3">
        <v>1</v>
      </c>
      <c r="E27" s="4">
        <v>366.99</v>
      </c>
      <c r="F27" s="4">
        <f t="shared" si="0"/>
        <v>440.49809699999997</v>
      </c>
      <c r="G27" s="5" t="s">
        <v>26</v>
      </c>
      <c r="H27" s="6" t="s">
        <v>25</v>
      </c>
    </row>
    <row r="28" spans="1:8" ht="24" customHeight="1" x14ac:dyDescent="0.2">
      <c r="A28" s="23">
        <v>25</v>
      </c>
      <c r="B28" s="20" t="s">
        <v>64</v>
      </c>
      <c r="C28" s="2" t="s">
        <v>5</v>
      </c>
      <c r="D28" s="3">
        <v>1</v>
      </c>
      <c r="E28" s="4">
        <v>507.66</v>
      </c>
      <c r="F28" s="4">
        <f t="shared" si="0"/>
        <v>609.34429799999998</v>
      </c>
      <c r="G28" s="5" t="s">
        <v>26</v>
      </c>
      <c r="H28" s="6" t="s">
        <v>25</v>
      </c>
    </row>
    <row r="29" spans="1:8" ht="24" customHeight="1" x14ac:dyDescent="0.2">
      <c r="A29" s="23">
        <v>26</v>
      </c>
      <c r="B29" s="20" t="s">
        <v>65</v>
      </c>
      <c r="C29" s="2" t="s">
        <v>5</v>
      </c>
      <c r="D29" s="3">
        <v>1</v>
      </c>
      <c r="E29" s="4">
        <v>507.3</v>
      </c>
      <c r="F29" s="4">
        <f t="shared" si="0"/>
        <v>608.91219000000001</v>
      </c>
      <c r="G29" s="5" t="s">
        <v>26</v>
      </c>
      <c r="H29" s="6" t="s">
        <v>25</v>
      </c>
    </row>
    <row r="30" spans="1:8" ht="24" customHeight="1" x14ac:dyDescent="0.2">
      <c r="A30" s="23">
        <v>27</v>
      </c>
      <c r="B30" s="20" t="s">
        <v>66</v>
      </c>
      <c r="C30" s="2" t="s">
        <v>5</v>
      </c>
      <c r="D30" s="3">
        <v>1</v>
      </c>
      <c r="E30" s="4">
        <v>627.6</v>
      </c>
      <c r="F30" s="4">
        <f t="shared" si="0"/>
        <v>753.30827999999997</v>
      </c>
      <c r="G30" s="5" t="s">
        <v>26</v>
      </c>
      <c r="H30" s="6" t="s">
        <v>25</v>
      </c>
    </row>
    <row r="31" spans="1:8" ht="24" customHeight="1" x14ac:dyDescent="0.2">
      <c r="A31" s="23">
        <v>28</v>
      </c>
      <c r="B31" s="20" t="s">
        <v>67</v>
      </c>
      <c r="C31" s="2" t="s">
        <v>5</v>
      </c>
      <c r="D31" s="3">
        <v>1</v>
      </c>
      <c r="E31" s="4">
        <v>674.27</v>
      </c>
      <c r="F31" s="4">
        <f t="shared" si="0"/>
        <v>809.32628099999988</v>
      </c>
      <c r="G31" s="5" t="s">
        <v>26</v>
      </c>
      <c r="H31" s="6" t="s">
        <v>25</v>
      </c>
    </row>
    <row r="32" spans="1:8" ht="24" customHeight="1" x14ac:dyDescent="0.2">
      <c r="A32" s="23">
        <v>29</v>
      </c>
      <c r="B32" s="20" t="s">
        <v>81</v>
      </c>
      <c r="C32" s="2" t="s">
        <v>5</v>
      </c>
      <c r="D32" s="3">
        <v>1</v>
      </c>
      <c r="E32" s="4">
        <v>147.85</v>
      </c>
      <c r="F32" s="4">
        <f t="shared" si="0"/>
        <v>177.46435499999998</v>
      </c>
      <c r="G32" s="5" t="s">
        <v>26</v>
      </c>
      <c r="H32" s="6" t="s">
        <v>25</v>
      </c>
    </row>
    <row r="33" spans="1:8" ht="24" customHeight="1" x14ac:dyDescent="0.2">
      <c r="A33" s="23">
        <v>30</v>
      </c>
      <c r="B33" s="20" t="s">
        <v>82</v>
      </c>
      <c r="C33" s="2" t="s">
        <v>5</v>
      </c>
      <c r="D33" s="3">
        <v>1</v>
      </c>
      <c r="E33" s="4">
        <v>170.7</v>
      </c>
      <c r="F33" s="4">
        <f t="shared" si="0"/>
        <v>204.89120999999997</v>
      </c>
      <c r="G33" s="5" t="s">
        <v>26</v>
      </c>
      <c r="H33" s="6" t="s">
        <v>25</v>
      </c>
    </row>
    <row r="34" spans="1:8" ht="24" customHeight="1" x14ac:dyDescent="0.2">
      <c r="A34" s="23">
        <v>31</v>
      </c>
      <c r="B34" s="20" t="s">
        <v>83</v>
      </c>
      <c r="C34" s="2" t="s">
        <v>5</v>
      </c>
      <c r="D34" s="3">
        <v>1</v>
      </c>
      <c r="E34" s="4">
        <v>199.22</v>
      </c>
      <c r="F34" s="4">
        <f t="shared" si="0"/>
        <v>239.12376599999999</v>
      </c>
      <c r="G34" s="5" t="s">
        <v>26</v>
      </c>
      <c r="H34" s="6" t="s">
        <v>25</v>
      </c>
    </row>
    <row r="35" spans="1:8" ht="24" customHeight="1" x14ac:dyDescent="0.2">
      <c r="A35" s="23">
        <v>32</v>
      </c>
      <c r="B35" s="20" t="s">
        <v>84</v>
      </c>
      <c r="C35" s="2" t="s">
        <v>5</v>
      </c>
      <c r="D35" s="3">
        <v>1</v>
      </c>
      <c r="E35" s="4">
        <v>271.39</v>
      </c>
      <c r="F35" s="4">
        <f t="shared" si="0"/>
        <v>325.74941699999994</v>
      </c>
      <c r="G35" s="5" t="s">
        <v>26</v>
      </c>
      <c r="H35" s="6" t="s">
        <v>25</v>
      </c>
    </row>
    <row r="36" spans="1:8" ht="30" customHeight="1" x14ac:dyDescent="0.2">
      <c r="A36" s="23">
        <v>33</v>
      </c>
      <c r="B36" s="20" t="s">
        <v>85</v>
      </c>
      <c r="C36" s="2" t="s">
        <v>5</v>
      </c>
      <c r="D36" s="3">
        <v>1</v>
      </c>
      <c r="E36" s="4">
        <v>323.27999999999997</v>
      </c>
      <c r="F36" s="4">
        <f t="shared" si="0"/>
        <v>388.03298399999994</v>
      </c>
      <c r="G36" s="5" t="s">
        <v>26</v>
      </c>
      <c r="H36" s="6" t="s">
        <v>25</v>
      </c>
    </row>
    <row r="37" spans="1:8" ht="27.75" customHeight="1" x14ac:dyDescent="0.2">
      <c r="A37" s="23">
        <v>34</v>
      </c>
      <c r="B37" s="20" t="s">
        <v>86</v>
      </c>
      <c r="C37" s="2" t="s">
        <v>5</v>
      </c>
      <c r="D37" s="3">
        <v>1</v>
      </c>
      <c r="E37" s="4">
        <v>400.58</v>
      </c>
      <c r="F37" s="4">
        <f t="shared" si="0"/>
        <v>480.81617399999993</v>
      </c>
      <c r="G37" s="5" t="s">
        <v>26</v>
      </c>
      <c r="H37" s="6" t="s">
        <v>25</v>
      </c>
    </row>
    <row r="38" spans="1:8" ht="30.75" customHeight="1" x14ac:dyDescent="0.2">
      <c r="A38" s="23">
        <v>35</v>
      </c>
      <c r="B38" s="20" t="s">
        <v>87</v>
      </c>
      <c r="C38" s="2" t="s">
        <v>5</v>
      </c>
      <c r="D38" s="3">
        <v>1</v>
      </c>
      <c r="E38" s="4">
        <v>376.1</v>
      </c>
      <c r="F38" s="4">
        <f t="shared" si="0"/>
        <v>451.43283000000002</v>
      </c>
      <c r="G38" s="5" t="s">
        <v>26</v>
      </c>
      <c r="H38" s="6" t="s">
        <v>25</v>
      </c>
    </row>
    <row r="39" spans="1:8" ht="28.5" customHeight="1" x14ac:dyDescent="0.2">
      <c r="A39" s="23">
        <v>36</v>
      </c>
      <c r="B39" s="20" t="s">
        <v>88</v>
      </c>
      <c r="C39" s="2" t="s">
        <v>5</v>
      </c>
      <c r="D39" s="3">
        <v>1</v>
      </c>
      <c r="E39" s="4">
        <v>328.8</v>
      </c>
      <c r="F39" s="4">
        <f t="shared" si="0"/>
        <v>394.65863999999999</v>
      </c>
      <c r="G39" s="5" t="s">
        <v>26</v>
      </c>
      <c r="H39" s="6" t="s">
        <v>25</v>
      </c>
    </row>
    <row r="40" spans="1:8" ht="28.5" customHeight="1" x14ac:dyDescent="0.2">
      <c r="A40" s="23">
        <v>37</v>
      </c>
      <c r="B40" s="20" t="s">
        <v>91</v>
      </c>
      <c r="C40" s="2" t="s">
        <v>5</v>
      </c>
      <c r="D40" s="3">
        <v>1</v>
      </c>
      <c r="E40" s="4">
        <v>82.87</v>
      </c>
      <c r="F40" s="4">
        <f t="shared" si="0"/>
        <v>99.468861000000004</v>
      </c>
      <c r="G40" s="5" t="s">
        <v>26</v>
      </c>
      <c r="H40" s="6" t="s">
        <v>25</v>
      </c>
    </row>
    <row r="41" spans="1:8" ht="24" customHeight="1" x14ac:dyDescent="0.2">
      <c r="A41" s="23">
        <v>38</v>
      </c>
      <c r="B41" s="20" t="s">
        <v>92</v>
      </c>
      <c r="C41" s="2" t="s">
        <v>5</v>
      </c>
      <c r="D41" s="3">
        <v>1</v>
      </c>
      <c r="E41" s="4">
        <v>151.26</v>
      </c>
      <c r="F41" s="4">
        <f t="shared" si="0"/>
        <v>181.55737799999997</v>
      </c>
      <c r="G41" s="5" t="s">
        <v>26</v>
      </c>
      <c r="H41" s="6" t="s">
        <v>25</v>
      </c>
    </row>
    <row r="42" spans="1:8" ht="24" customHeight="1" x14ac:dyDescent="0.2">
      <c r="A42" s="23">
        <v>39</v>
      </c>
      <c r="B42" s="20" t="s">
        <v>94</v>
      </c>
      <c r="C42" s="2" t="s">
        <v>5</v>
      </c>
      <c r="D42" s="3">
        <v>1</v>
      </c>
      <c r="E42" s="4">
        <v>23.1</v>
      </c>
      <c r="F42" s="4">
        <f t="shared" si="0"/>
        <v>27.726929999999999</v>
      </c>
      <c r="G42" s="5" t="s">
        <v>26</v>
      </c>
      <c r="H42" s="6" t="s">
        <v>25</v>
      </c>
    </row>
    <row r="43" spans="1:8" ht="24" customHeight="1" x14ac:dyDescent="0.2">
      <c r="A43" s="23">
        <v>40</v>
      </c>
      <c r="B43" s="20" t="s">
        <v>96</v>
      </c>
      <c r="C43" s="2" t="s">
        <v>51</v>
      </c>
      <c r="D43" s="3">
        <v>1</v>
      </c>
      <c r="E43" s="4">
        <v>40.26</v>
      </c>
      <c r="F43" s="4">
        <f t="shared" si="0"/>
        <v>48.324077999999993</v>
      </c>
      <c r="G43" s="5" t="s">
        <v>26</v>
      </c>
      <c r="H43" s="6" t="s">
        <v>25</v>
      </c>
    </row>
    <row r="44" spans="1:8" ht="24" customHeight="1" x14ac:dyDescent="0.2">
      <c r="A44" s="23">
        <v>41</v>
      </c>
      <c r="B44" s="20" t="s">
        <v>98</v>
      </c>
      <c r="C44" s="2" t="s">
        <v>51</v>
      </c>
      <c r="D44" s="3">
        <v>1</v>
      </c>
      <c r="E44" s="4">
        <v>31.43</v>
      </c>
      <c r="F44" s="4">
        <f t="shared" si="0"/>
        <v>37.725428999999998</v>
      </c>
      <c r="G44" s="5" t="s">
        <v>26</v>
      </c>
      <c r="H44" s="6" t="s">
        <v>25</v>
      </c>
    </row>
    <row r="45" spans="1:8" ht="24" customHeight="1" x14ac:dyDescent="0.2">
      <c r="A45" s="23">
        <v>42</v>
      </c>
      <c r="B45" s="20" t="s">
        <v>99</v>
      </c>
      <c r="C45" s="2" t="s">
        <v>100</v>
      </c>
      <c r="D45" s="3">
        <v>1</v>
      </c>
      <c r="E45" s="4">
        <v>26.04</v>
      </c>
      <c r="F45" s="4">
        <f t="shared" si="0"/>
        <v>31.255811999999995</v>
      </c>
      <c r="G45" s="5">
        <v>37590</v>
      </c>
      <c r="H45" s="6" t="s">
        <v>196</v>
      </c>
    </row>
    <row r="46" spans="1:8" ht="24" customHeight="1" x14ac:dyDescent="0.2">
      <c r="A46" s="23">
        <v>43</v>
      </c>
      <c r="B46" s="20" t="s">
        <v>101</v>
      </c>
      <c r="C46" s="2" t="s">
        <v>100</v>
      </c>
      <c r="D46" s="3">
        <v>1</v>
      </c>
      <c r="E46" s="4">
        <v>36.24</v>
      </c>
      <c r="F46" s="4">
        <f t="shared" si="0"/>
        <v>43.498871999999999</v>
      </c>
      <c r="G46" s="5">
        <v>37591</v>
      </c>
      <c r="H46" s="6" t="s">
        <v>196</v>
      </c>
    </row>
    <row r="47" spans="1:8" ht="24" customHeight="1" x14ac:dyDescent="0.2">
      <c r="A47" s="23">
        <v>44</v>
      </c>
      <c r="B47" s="20" t="s">
        <v>102</v>
      </c>
      <c r="C47" s="2" t="s">
        <v>103</v>
      </c>
      <c r="D47" s="3">
        <v>1</v>
      </c>
      <c r="E47" s="4" t="s">
        <v>104</v>
      </c>
      <c r="F47" s="4">
        <f t="shared" si="0"/>
        <v>1.0082519999999999</v>
      </c>
      <c r="G47" s="5">
        <v>42529</v>
      </c>
      <c r="H47" s="6" t="s">
        <v>196</v>
      </c>
    </row>
    <row r="48" spans="1:8" ht="24" customHeight="1" x14ac:dyDescent="0.2">
      <c r="A48" s="23">
        <v>45</v>
      </c>
      <c r="B48" s="20" t="s">
        <v>105</v>
      </c>
      <c r="C48" s="2" t="s">
        <v>103</v>
      </c>
      <c r="D48" s="3">
        <v>1</v>
      </c>
      <c r="E48" s="4">
        <v>2.4700000000000002</v>
      </c>
      <c r="F48" s="4">
        <f t="shared" si="0"/>
        <v>2.9647410000000001</v>
      </c>
      <c r="G48" s="5">
        <v>39707</v>
      </c>
      <c r="H48" s="6" t="s">
        <v>196</v>
      </c>
    </row>
    <row r="49" spans="1:8" ht="24" customHeight="1" x14ac:dyDescent="0.2">
      <c r="A49" s="23">
        <v>46</v>
      </c>
      <c r="B49" s="20" t="s">
        <v>106</v>
      </c>
      <c r="C49" s="2" t="s">
        <v>103</v>
      </c>
      <c r="D49" s="3">
        <v>1</v>
      </c>
      <c r="E49" s="4">
        <v>2.39</v>
      </c>
      <c r="F49" s="4">
        <f t="shared" si="0"/>
        <v>2.8687170000000002</v>
      </c>
      <c r="G49" s="5">
        <v>39708</v>
      </c>
      <c r="H49" s="6" t="s">
        <v>196</v>
      </c>
    </row>
    <row r="50" spans="1:8" ht="24" customHeight="1" x14ac:dyDescent="0.2">
      <c r="A50" s="23">
        <v>47</v>
      </c>
      <c r="B50" s="20" t="s">
        <v>107</v>
      </c>
      <c r="C50" s="2" t="s">
        <v>103</v>
      </c>
      <c r="D50" s="3">
        <v>1</v>
      </c>
      <c r="E50" s="4">
        <v>1.68</v>
      </c>
      <c r="F50" s="4">
        <f t="shared" si="0"/>
        <v>2.0165039999999999</v>
      </c>
      <c r="G50" s="5">
        <v>39710</v>
      </c>
      <c r="H50" s="6" t="s">
        <v>196</v>
      </c>
    </row>
    <row r="51" spans="1:8" ht="24" customHeight="1" x14ac:dyDescent="0.2">
      <c r="A51" s="23">
        <v>48</v>
      </c>
      <c r="B51" s="20" t="s">
        <v>108</v>
      </c>
      <c r="C51" s="2" t="s">
        <v>103</v>
      </c>
      <c r="D51" s="3">
        <v>1</v>
      </c>
      <c r="E51" s="4">
        <v>2.33</v>
      </c>
      <c r="F51" s="4">
        <f t="shared" si="0"/>
        <v>2.7966989999999998</v>
      </c>
      <c r="G51" s="5">
        <v>39709</v>
      </c>
      <c r="H51" s="6" t="s">
        <v>196</v>
      </c>
    </row>
    <row r="52" spans="1:8" ht="24" customHeight="1" x14ac:dyDescent="0.2">
      <c r="A52" s="23">
        <v>49</v>
      </c>
      <c r="B52" s="20" t="s">
        <v>109</v>
      </c>
      <c r="C52" s="2" t="s">
        <v>103</v>
      </c>
      <c r="D52" s="3">
        <v>1</v>
      </c>
      <c r="E52" s="4">
        <v>2.62</v>
      </c>
      <c r="F52" s="4">
        <f t="shared" si="0"/>
        <v>3.1447859999999999</v>
      </c>
      <c r="G52" s="5">
        <v>39711</v>
      </c>
      <c r="H52" s="6" t="s">
        <v>196</v>
      </c>
    </row>
    <row r="53" spans="1:8" ht="24" customHeight="1" x14ac:dyDescent="0.2">
      <c r="A53" s="23">
        <v>50</v>
      </c>
      <c r="B53" s="20" t="s">
        <v>110</v>
      </c>
      <c r="C53" s="2" t="s">
        <v>103</v>
      </c>
      <c r="D53" s="3">
        <v>1</v>
      </c>
      <c r="E53" s="4">
        <v>0.92</v>
      </c>
      <c r="F53" s="4">
        <f t="shared" si="0"/>
        <v>1.104276</v>
      </c>
      <c r="G53" s="5">
        <v>39712</v>
      </c>
      <c r="H53" s="6" t="s">
        <v>196</v>
      </c>
    </row>
    <row r="54" spans="1:8" ht="24" customHeight="1" x14ac:dyDescent="0.2">
      <c r="A54" s="23">
        <v>51</v>
      </c>
      <c r="B54" s="20" t="s">
        <v>111</v>
      </c>
      <c r="C54" s="2" t="s">
        <v>103</v>
      </c>
      <c r="D54" s="3">
        <v>1</v>
      </c>
      <c r="E54" s="4">
        <v>0.72</v>
      </c>
      <c r="F54" s="4">
        <f t="shared" si="0"/>
        <v>0.86421599999999987</v>
      </c>
      <c r="G54" s="5">
        <v>39713</v>
      </c>
      <c r="H54" s="6" t="s">
        <v>196</v>
      </c>
    </row>
    <row r="55" spans="1:8" ht="24" customHeight="1" x14ac:dyDescent="0.2">
      <c r="A55" s="23">
        <v>52</v>
      </c>
      <c r="B55" s="20" t="s">
        <v>112</v>
      </c>
      <c r="C55" s="2" t="s">
        <v>103</v>
      </c>
      <c r="D55" s="3">
        <v>1</v>
      </c>
      <c r="E55" s="4">
        <v>1.66</v>
      </c>
      <c r="F55" s="4">
        <f t="shared" si="0"/>
        <v>1.9924979999999999</v>
      </c>
      <c r="G55" s="5">
        <v>39714</v>
      </c>
      <c r="H55" s="6" t="s">
        <v>196</v>
      </c>
    </row>
    <row r="56" spans="1:8" ht="24" customHeight="1" x14ac:dyDescent="0.2">
      <c r="A56" s="23">
        <v>53</v>
      </c>
      <c r="B56" s="20" t="s">
        <v>113</v>
      </c>
      <c r="C56" s="2" t="s">
        <v>103</v>
      </c>
      <c r="D56" s="3">
        <v>1</v>
      </c>
      <c r="E56" s="4">
        <v>1.18</v>
      </c>
      <c r="F56" s="4">
        <f t="shared" si="0"/>
        <v>1.4163539999999999</v>
      </c>
      <c r="G56" s="5">
        <v>39715</v>
      </c>
      <c r="H56" s="6" t="s">
        <v>196</v>
      </c>
    </row>
    <row r="57" spans="1:8" ht="24" customHeight="1" x14ac:dyDescent="0.2">
      <c r="A57" s="23">
        <v>54</v>
      </c>
      <c r="B57" s="20" t="s">
        <v>114</v>
      </c>
      <c r="C57" s="2" t="s">
        <v>103</v>
      </c>
      <c r="D57" s="3">
        <v>1</v>
      </c>
      <c r="E57" s="4">
        <v>0.9</v>
      </c>
      <c r="F57" s="4">
        <f t="shared" si="0"/>
        <v>1.0802700000000001</v>
      </c>
      <c r="G57" s="5">
        <v>39716</v>
      </c>
      <c r="H57" s="6" t="s">
        <v>196</v>
      </c>
    </row>
    <row r="58" spans="1:8" ht="24" customHeight="1" x14ac:dyDescent="0.2">
      <c r="A58" s="23">
        <v>55</v>
      </c>
      <c r="B58" s="20" t="s">
        <v>115</v>
      </c>
      <c r="C58" s="2" t="s">
        <v>103</v>
      </c>
      <c r="D58" s="3">
        <v>1</v>
      </c>
      <c r="E58" s="4">
        <v>1.53</v>
      </c>
      <c r="F58" s="4">
        <f t="shared" si="0"/>
        <v>1.8364589999999998</v>
      </c>
      <c r="G58" s="5">
        <v>39718</v>
      </c>
      <c r="H58" s="6" t="s">
        <v>196</v>
      </c>
    </row>
    <row r="59" spans="1:8" ht="27" customHeight="1" x14ac:dyDescent="0.2">
      <c r="A59" s="23">
        <v>56</v>
      </c>
      <c r="B59" s="20" t="s">
        <v>116</v>
      </c>
      <c r="C59" s="2" t="s">
        <v>103</v>
      </c>
      <c r="D59" s="3">
        <v>1</v>
      </c>
      <c r="E59" s="4">
        <v>21.85</v>
      </c>
      <c r="F59" s="4">
        <f t="shared" si="0"/>
        <v>26.226555000000001</v>
      </c>
      <c r="G59" s="5">
        <v>39660</v>
      </c>
      <c r="H59" s="6" t="s">
        <v>196</v>
      </c>
    </row>
    <row r="60" spans="1:8" ht="29.25" customHeight="1" x14ac:dyDescent="0.2">
      <c r="A60" s="23">
        <v>57</v>
      </c>
      <c r="B60" s="20" t="s">
        <v>117</v>
      </c>
      <c r="C60" s="2" t="s">
        <v>103</v>
      </c>
      <c r="D60" s="3">
        <v>1</v>
      </c>
      <c r="E60" s="4">
        <v>10.47</v>
      </c>
      <c r="F60" s="4">
        <f t="shared" si="0"/>
        <v>12.567140999999999</v>
      </c>
      <c r="G60" s="5">
        <v>39662</v>
      </c>
      <c r="H60" s="6" t="s">
        <v>196</v>
      </c>
    </row>
    <row r="61" spans="1:8" ht="24" customHeight="1" x14ac:dyDescent="0.2">
      <c r="A61" s="23">
        <v>58</v>
      </c>
      <c r="B61" s="20" t="s">
        <v>118</v>
      </c>
      <c r="C61" s="2" t="s">
        <v>103</v>
      </c>
      <c r="D61" s="3">
        <v>1</v>
      </c>
      <c r="E61" s="4">
        <v>7.14</v>
      </c>
      <c r="F61" s="4">
        <f t="shared" si="0"/>
        <v>8.5701419999999988</v>
      </c>
      <c r="G61" s="5">
        <v>39661</v>
      </c>
      <c r="H61" s="6" t="s">
        <v>196</v>
      </c>
    </row>
    <row r="62" spans="1:8" ht="24" customHeight="1" x14ac:dyDescent="0.2">
      <c r="A62" s="23">
        <v>59</v>
      </c>
      <c r="B62" s="20" t="s">
        <v>119</v>
      </c>
      <c r="C62" s="2" t="s">
        <v>103</v>
      </c>
      <c r="D62" s="3">
        <v>1</v>
      </c>
      <c r="E62" s="4">
        <v>32.880000000000003</v>
      </c>
      <c r="F62" s="4">
        <f t="shared" si="0"/>
        <v>39.465864000000003</v>
      </c>
      <c r="G62" s="5">
        <v>39666</v>
      </c>
      <c r="H62" s="6" t="s">
        <v>196</v>
      </c>
    </row>
    <row r="63" spans="1:8" ht="24" customHeight="1" x14ac:dyDescent="0.2">
      <c r="A63" s="23">
        <v>60</v>
      </c>
      <c r="B63" s="20" t="s">
        <v>120</v>
      </c>
      <c r="C63" s="2" t="s">
        <v>103</v>
      </c>
      <c r="D63" s="3">
        <v>1</v>
      </c>
      <c r="E63" s="4">
        <v>16.11</v>
      </c>
      <c r="F63" s="4">
        <f t="shared" si="0"/>
        <v>19.336832999999999</v>
      </c>
      <c r="G63" s="5">
        <v>39664</v>
      </c>
      <c r="H63" s="6" t="s">
        <v>196</v>
      </c>
    </row>
    <row r="64" spans="1:8" ht="24" customHeight="1" x14ac:dyDescent="0.2">
      <c r="A64" s="23">
        <v>61</v>
      </c>
      <c r="B64" s="20" t="s">
        <v>121</v>
      </c>
      <c r="C64" s="2" t="s">
        <v>103</v>
      </c>
      <c r="D64" s="3">
        <v>1</v>
      </c>
      <c r="E64" s="4">
        <v>12.88</v>
      </c>
      <c r="F64" s="4">
        <f t="shared" si="0"/>
        <v>15.459864</v>
      </c>
      <c r="G64" s="5">
        <v>39663</v>
      </c>
      <c r="H64" s="6" t="s">
        <v>196</v>
      </c>
    </row>
    <row r="65" spans="1:8" ht="24" customHeight="1" x14ac:dyDescent="0.2">
      <c r="A65" s="23">
        <v>62</v>
      </c>
      <c r="B65" s="20" t="s">
        <v>122</v>
      </c>
      <c r="C65" s="2" t="s">
        <v>103</v>
      </c>
      <c r="D65" s="3">
        <v>1</v>
      </c>
      <c r="E65" s="4">
        <v>27.18</v>
      </c>
      <c r="F65" s="4">
        <f t="shared" si="0"/>
        <v>32.624153999999997</v>
      </c>
      <c r="G65" s="5">
        <v>39665</v>
      </c>
      <c r="H65" s="6" t="s">
        <v>196</v>
      </c>
    </row>
    <row r="66" spans="1:8" ht="24" customHeight="1" x14ac:dyDescent="0.2">
      <c r="A66" s="23">
        <v>63</v>
      </c>
      <c r="B66" s="20" t="s">
        <v>123</v>
      </c>
      <c r="C66" s="2" t="s">
        <v>124</v>
      </c>
      <c r="D66" s="3">
        <v>1</v>
      </c>
      <c r="E66" s="4">
        <v>1.1100000000000001</v>
      </c>
      <c r="F66" s="4">
        <f t="shared" si="0"/>
        <v>1.332333</v>
      </c>
      <c r="G66" s="5">
        <v>1014</v>
      </c>
      <c r="H66" s="6" t="s">
        <v>196</v>
      </c>
    </row>
    <row r="67" spans="1:8" ht="24" customHeight="1" x14ac:dyDescent="0.2">
      <c r="A67" s="23">
        <v>64</v>
      </c>
      <c r="B67" s="20" t="s">
        <v>125</v>
      </c>
      <c r="C67" s="2" t="s">
        <v>124</v>
      </c>
      <c r="D67" s="3">
        <v>1</v>
      </c>
      <c r="E67" s="4">
        <v>1.99</v>
      </c>
      <c r="F67" s="4">
        <f t="shared" si="0"/>
        <v>2.3885969999999999</v>
      </c>
      <c r="G67" s="5">
        <v>981</v>
      </c>
      <c r="H67" s="6" t="s">
        <v>196</v>
      </c>
    </row>
    <row r="68" spans="1:8" ht="24" customHeight="1" x14ac:dyDescent="0.2">
      <c r="A68" s="23">
        <v>65</v>
      </c>
      <c r="B68" s="20" t="s">
        <v>126</v>
      </c>
      <c r="C68" s="2" t="s">
        <v>124</v>
      </c>
      <c r="D68" s="3">
        <v>1</v>
      </c>
      <c r="E68" s="4">
        <v>2.79</v>
      </c>
      <c r="F68" s="4">
        <f t="shared" si="0"/>
        <v>3.3488369999999996</v>
      </c>
      <c r="G68" s="5">
        <v>982</v>
      </c>
      <c r="H68" s="6" t="s">
        <v>196</v>
      </c>
    </row>
    <row r="69" spans="1:8" ht="24" customHeight="1" x14ac:dyDescent="0.2">
      <c r="A69" s="23">
        <v>66</v>
      </c>
      <c r="B69" s="20" t="s">
        <v>127</v>
      </c>
      <c r="C69" s="2" t="s">
        <v>103</v>
      </c>
      <c r="D69" s="3">
        <v>1</v>
      </c>
      <c r="E69" s="4">
        <v>2.77</v>
      </c>
      <c r="F69" s="4">
        <f t="shared" ref="F69:F132" si="1">E69*D69*1.2003</f>
        <v>3.3248309999999996</v>
      </c>
      <c r="G69" s="5">
        <v>34618</v>
      </c>
      <c r="H69" s="6" t="s">
        <v>196</v>
      </c>
    </row>
    <row r="70" spans="1:8" ht="24" customHeight="1" x14ac:dyDescent="0.2">
      <c r="A70" s="23">
        <v>67</v>
      </c>
      <c r="B70" s="20" t="s">
        <v>128</v>
      </c>
      <c r="C70" s="2" t="s">
        <v>103</v>
      </c>
      <c r="D70" s="3">
        <v>1</v>
      </c>
      <c r="E70" s="4">
        <v>13.88</v>
      </c>
      <c r="F70" s="4">
        <f t="shared" si="1"/>
        <v>16.660163999999998</v>
      </c>
      <c r="G70" s="5">
        <v>34620</v>
      </c>
      <c r="H70" s="6" t="s">
        <v>196</v>
      </c>
    </row>
    <row r="71" spans="1:8" ht="24" customHeight="1" x14ac:dyDescent="0.2">
      <c r="A71" s="23">
        <v>68</v>
      </c>
      <c r="B71" s="20" t="s">
        <v>129</v>
      </c>
      <c r="C71" s="2" t="s">
        <v>103</v>
      </c>
      <c r="D71" s="3">
        <v>1</v>
      </c>
      <c r="E71" s="4">
        <v>6.44</v>
      </c>
      <c r="F71" s="4">
        <f t="shared" si="1"/>
        <v>7.7299319999999998</v>
      </c>
      <c r="G71" s="5">
        <v>34621</v>
      </c>
      <c r="H71" s="6" t="s">
        <v>196</v>
      </c>
    </row>
    <row r="72" spans="1:8" ht="24" customHeight="1" x14ac:dyDescent="0.2">
      <c r="A72" s="23">
        <v>69</v>
      </c>
      <c r="B72" s="20" t="s">
        <v>130</v>
      </c>
      <c r="C72" s="2" t="s">
        <v>103</v>
      </c>
      <c r="D72" s="3">
        <v>1</v>
      </c>
      <c r="E72" s="4">
        <v>9.1199999999999992</v>
      </c>
      <c r="F72" s="4">
        <f t="shared" si="1"/>
        <v>10.946735999999998</v>
      </c>
      <c r="G72" s="5">
        <v>34622</v>
      </c>
      <c r="H72" s="6" t="s">
        <v>196</v>
      </c>
    </row>
    <row r="73" spans="1:8" ht="24" customHeight="1" x14ac:dyDescent="0.2">
      <c r="A73" s="23">
        <v>70</v>
      </c>
      <c r="B73" s="20" t="s">
        <v>131</v>
      </c>
      <c r="C73" s="2" t="s">
        <v>103</v>
      </c>
      <c r="D73" s="3">
        <v>1</v>
      </c>
      <c r="E73" s="4">
        <v>3.54</v>
      </c>
      <c r="F73" s="4">
        <f t="shared" si="1"/>
        <v>4.2490619999999995</v>
      </c>
      <c r="G73" s="5">
        <v>34624</v>
      </c>
      <c r="H73" s="6" t="s">
        <v>196</v>
      </c>
    </row>
    <row r="74" spans="1:8" ht="24" customHeight="1" x14ac:dyDescent="0.2">
      <c r="A74" s="23">
        <v>71</v>
      </c>
      <c r="B74" s="20" t="s">
        <v>132</v>
      </c>
      <c r="C74" s="2" t="s">
        <v>103</v>
      </c>
      <c r="D74" s="3">
        <v>1</v>
      </c>
      <c r="E74" s="4">
        <v>19.079999999999998</v>
      </c>
      <c r="F74" s="4">
        <f t="shared" si="1"/>
        <v>22.901723999999998</v>
      </c>
      <c r="G74" s="5">
        <v>34626</v>
      </c>
      <c r="H74" s="6" t="s">
        <v>196</v>
      </c>
    </row>
    <row r="75" spans="1:8" ht="24" customHeight="1" x14ac:dyDescent="0.2">
      <c r="A75" s="23">
        <v>72</v>
      </c>
      <c r="B75" s="20" t="s">
        <v>133</v>
      </c>
      <c r="C75" s="2" t="s">
        <v>103</v>
      </c>
      <c r="D75" s="3">
        <v>1</v>
      </c>
      <c r="E75" s="4">
        <v>8.2200000000000006</v>
      </c>
      <c r="F75" s="4">
        <f t="shared" si="1"/>
        <v>9.8664660000000008</v>
      </c>
      <c r="G75" s="5">
        <v>34627</v>
      </c>
      <c r="H75" s="6" t="s">
        <v>196</v>
      </c>
    </row>
    <row r="76" spans="1:8" ht="24" customHeight="1" x14ac:dyDescent="0.2">
      <c r="A76" s="23">
        <v>73</v>
      </c>
      <c r="B76" s="20" t="s">
        <v>134</v>
      </c>
      <c r="C76" s="2" t="s">
        <v>103</v>
      </c>
      <c r="D76" s="3">
        <v>1</v>
      </c>
      <c r="E76" s="4">
        <v>12.04</v>
      </c>
      <c r="F76" s="4">
        <f t="shared" si="1"/>
        <v>14.451611999999997</v>
      </c>
      <c r="G76" s="5">
        <v>34629</v>
      </c>
      <c r="H76" s="6" t="s">
        <v>196</v>
      </c>
    </row>
    <row r="77" spans="1:8" ht="24" customHeight="1" x14ac:dyDescent="0.2">
      <c r="A77" s="23">
        <v>74</v>
      </c>
      <c r="B77" s="20" t="s">
        <v>135</v>
      </c>
      <c r="C77" s="2" t="s">
        <v>103</v>
      </c>
      <c r="D77" s="3">
        <v>1</v>
      </c>
      <c r="E77" s="4">
        <v>3.05</v>
      </c>
      <c r="F77" s="4">
        <f t="shared" si="1"/>
        <v>3.6609149999999997</v>
      </c>
      <c r="G77" s="5">
        <v>39257</v>
      </c>
      <c r="H77" s="6" t="s">
        <v>196</v>
      </c>
    </row>
    <row r="78" spans="1:8" ht="24" customHeight="1" x14ac:dyDescent="0.2">
      <c r="A78" s="23">
        <v>75</v>
      </c>
      <c r="B78" s="20" t="s">
        <v>136</v>
      </c>
      <c r="C78" s="2" t="s">
        <v>103</v>
      </c>
      <c r="D78" s="3">
        <v>1</v>
      </c>
      <c r="E78" s="4">
        <v>16.25</v>
      </c>
      <c r="F78" s="4">
        <f t="shared" si="1"/>
        <v>19.504874999999998</v>
      </c>
      <c r="G78" s="5">
        <v>39261</v>
      </c>
      <c r="H78" s="6" t="s">
        <v>196</v>
      </c>
    </row>
    <row r="79" spans="1:8" ht="24" customHeight="1" x14ac:dyDescent="0.2">
      <c r="A79" s="23">
        <v>76</v>
      </c>
      <c r="B79" s="20" t="s">
        <v>137</v>
      </c>
      <c r="C79" s="2" t="s">
        <v>103</v>
      </c>
      <c r="D79" s="3">
        <v>1</v>
      </c>
      <c r="E79" s="4">
        <v>4.5199999999999996</v>
      </c>
      <c r="F79" s="4">
        <f t="shared" si="1"/>
        <v>5.425355999999999</v>
      </c>
      <c r="G79" s="5">
        <v>39258</v>
      </c>
      <c r="H79" s="6" t="s">
        <v>196</v>
      </c>
    </row>
    <row r="80" spans="1:8" ht="24" customHeight="1" x14ac:dyDescent="0.2">
      <c r="A80" s="23">
        <v>77</v>
      </c>
      <c r="B80" s="20" t="s">
        <v>138</v>
      </c>
      <c r="C80" s="2" t="s">
        <v>103</v>
      </c>
      <c r="D80" s="3">
        <v>1</v>
      </c>
      <c r="E80" s="4">
        <v>6.88</v>
      </c>
      <c r="F80" s="4">
        <f t="shared" si="1"/>
        <v>8.2580639999999992</v>
      </c>
      <c r="G80" s="5">
        <v>39259</v>
      </c>
      <c r="H80" s="6" t="s">
        <v>196</v>
      </c>
    </row>
    <row r="81" spans="1:8" ht="24" customHeight="1" x14ac:dyDescent="0.2">
      <c r="A81" s="23">
        <v>78</v>
      </c>
      <c r="B81" s="20" t="s">
        <v>139</v>
      </c>
      <c r="C81" s="2" t="s">
        <v>103</v>
      </c>
      <c r="D81" s="3">
        <v>1</v>
      </c>
      <c r="E81" s="4">
        <v>9.8000000000000007</v>
      </c>
      <c r="F81" s="4">
        <f t="shared" si="1"/>
        <v>11.76294</v>
      </c>
      <c r="G81" s="5">
        <v>39260</v>
      </c>
      <c r="H81" s="6" t="s">
        <v>196</v>
      </c>
    </row>
    <row r="82" spans="1:8" ht="24" customHeight="1" x14ac:dyDescent="0.2">
      <c r="A82" s="23">
        <v>79</v>
      </c>
      <c r="B82" s="20" t="s">
        <v>140</v>
      </c>
      <c r="C82" s="2" t="s">
        <v>100</v>
      </c>
      <c r="D82" s="3">
        <v>1</v>
      </c>
      <c r="E82" s="4">
        <v>48.51</v>
      </c>
      <c r="F82" s="4">
        <f t="shared" si="1"/>
        <v>58.226552999999996</v>
      </c>
      <c r="G82" s="5">
        <v>34616</v>
      </c>
      <c r="H82" s="6" t="s">
        <v>196</v>
      </c>
    </row>
    <row r="83" spans="1:8" ht="29.25" customHeight="1" x14ac:dyDescent="0.2">
      <c r="A83" s="23">
        <v>80</v>
      </c>
      <c r="B83" s="20" t="s">
        <v>141</v>
      </c>
      <c r="C83" s="2" t="s">
        <v>100</v>
      </c>
      <c r="D83" s="3">
        <v>1</v>
      </c>
      <c r="E83" s="4">
        <v>58.98</v>
      </c>
      <c r="F83" s="4">
        <f t="shared" si="1"/>
        <v>70.793693999999988</v>
      </c>
      <c r="G83" s="5">
        <v>2388</v>
      </c>
      <c r="H83" s="6" t="s">
        <v>196</v>
      </c>
    </row>
    <row r="84" spans="1:8" ht="24" customHeight="1" x14ac:dyDescent="0.2">
      <c r="A84" s="23">
        <v>81</v>
      </c>
      <c r="B84" s="20" t="s">
        <v>142</v>
      </c>
      <c r="C84" s="2" t="s">
        <v>100</v>
      </c>
      <c r="D84" s="3">
        <v>1</v>
      </c>
      <c r="E84" s="4">
        <v>59.43</v>
      </c>
      <c r="F84" s="4">
        <f t="shared" si="1"/>
        <v>71.333828999999994</v>
      </c>
      <c r="G84" s="5">
        <v>34709</v>
      </c>
      <c r="H84" s="6" t="s">
        <v>196</v>
      </c>
    </row>
    <row r="85" spans="1:8" ht="24" customHeight="1" x14ac:dyDescent="0.2">
      <c r="A85" s="23">
        <v>82</v>
      </c>
      <c r="B85" s="20" t="s">
        <v>143</v>
      </c>
      <c r="C85" s="2" t="s">
        <v>100</v>
      </c>
      <c r="D85" s="3">
        <v>1</v>
      </c>
      <c r="E85" s="4">
        <v>73.569999999999993</v>
      </c>
      <c r="F85" s="4">
        <f t="shared" si="1"/>
        <v>88.306070999999989</v>
      </c>
      <c r="G85" s="5">
        <v>2392</v>
      </c>
      <c r="H85" s="6" t="s">
        <v>196</v>
      </c>
    </row>
    <row r="86" spans="1:8" ht="24" customHeight="1" x14ac:dyDescent="0.2">
      <c r="A86" s="23">
        <v>83</v>
      </c>
      <c r="B86" s="20" t="s">
        <v>144</v>
      </c>
      <c r="C86" s="2" t="s">
        <v>103</v>
      </c>
      <c r="D86" s="3">
        <v>1</v>
      </c>
      <c r="E86" s="4">
        <v>5.93</v>
      </c>
      <c r="F86" s="4">
        <f t="shared" si="1"/>
        <v>7.1177789999999996</v>
      </c>
      <c r="G86" s="5">
        <v>21136</v>
      </c>
      <c r="H86" s="6" t="s">
        <v>196</v>
      </c>
    </row>
    <row r="87" spans="1:8" ht="24" customHeight="1" x14ac:dyDescent="0.2">
      <c r="A87" s="23">
        <v>84</v>
      </c>
      <c r="B87" s="20" t="s">
        <v>145</v>
      </c>
      <c r="C87" s="2" t="s">
        <v>103</v>
      </c>
      <c r="D87" s="3">
        <v>1</v>
      </c>
      <c r="E87" s="4">
        <v>4.59</v>
      </c>
      <c r="F87" s="4">
        <f t="shared" si="1"/>
        <v>5.5093769999999997</v>
      </c>
      <c r="G87" s="5">
        <v>21128</v>
      </c>
      <c r="H87" s="6" t="s">
        <v>196</v>
      </c>
    </row>
    <row r="88" spans="1:8" ht="24" customHeight="1" x14ac:dyDescent="0.2">
      <c r="A88" s="23">
        <v>85</v>
      </c>
      <c r="B88" s="20" t="s">
        <v>146</v>
      </c>
      <c r="C88" s="2" t="s">
        <v>103</v>
      </c>
      <c r="D88" s="3">
        <v>1</v>
      </c>
      <c r="E88" s="4">
        <v>11.59</v>
      </c>
      <c r="F88" s="4">
        <f t="shared" si="1"/>
        <v>13.911477</v>
      </c>
      <c r="G88" s="5">
        <v>21130</v>
      </c>
      <c r="H88" s="6" t="s">
        <v>196</v>
      </c>
    </row>
    <row r="89" spans="1:8" ht="24" customHeight="1" x14ac:dyDescent="0.2">
      <c r="A89" s="23">
        <v>86</v>
      </c>
      <c r="B89" s="20" t="s">
        <v>147</v>
      </c>
      <c r="C89" s="2" t="s">
        <v>103</v>
      </c>
      <c r="D89" s="3">
        <v>1</v>
      </c>
      <c r="E89" s="4">
        <v>11.41</v>
      </c>
      <c r="F89" s="4">
        <f t="shared" si="1"/>
        <v>13.695423</v>
      </c>
      <c r="G89" s="5">
        <v>21135</v>
      </c>
      <c r="H89" s="6" t="s">
        <v>196</v>
      </c>
    </row>
    <row r="90" spans="1:8" ht="24" customHeight="1" x14ac:dyDescent="0.2">
      <c r="A90" s="23">
        <v>87</v>
      </c>
      <c r="B90" s="20" t="s">
        <v>148</v>
      </c>
      <c r="C90" s="2" t="s">
        <v>100</v>
      </c>
      <c r="D90" s="3">
        <v>1</v>
      </c>
      <c r="E90" s="4">
        <v>2.75</v>
      </c>
      <c r="F90" s="4">
        <f t="shared" si="1"/>
        <v>3.3008249999999997</v>
      </c>
      <c r="G90" s="5">
        <v>39131</v>
      </c>
      <c r="H90" s="6" t="s">
        <v>196</v>
      </c>
    </row>
    <row r="91" spans="1:8" ht="24" customHeight="1" x14ac:dyDescent="0.2">
      <c r="A91" s="23">
        <v>88</v>
      </c>
      <c r="B91" s="20" t="s">
        <v>149</v>
      </c>
      <c r="C91" s="2" t="s">
        <v>100</v>
      </c>
      <c r="D91" s="3">
        <v>1</v>
      </c>
      <c r="E91" s="4">
        <v>2.5099999999999998</v>
      </c>
      <c r="F91" s="4">
        <f t="shared" si="1"/>
        <v>3.0127529999999996</v>
      </c>
      <c r="G91" s="5">
        <v>39130</v>
      </c>
      <c r="H91" s="6" t="s">
        <v>196</v>
      </c>
    </row>
    <row r="92" spans="1:8" ht="25.5" x14ac:dyDescent="0.2">
      <c r="A92" s="23">
        <v>89</v>
      </c>
      <c r="B92" s="20" t="s">
        <v>150</v>
      </c>
      <c r="C92" s="2" t="s">
        <v>100</v>
      </c>
      <c r="D92" s="3">
        <v>1</v>
      </c>
      <c r="E92" s="4">
        <v>1.55</v>
      </c>
      <c r="F92" s="4">
        <f t="shared" si="1"/>
        <v>1.860465</v>
      </c>
      <c r="G92" s="5">
        <v>39129</v>
      </c>
      <c r="H92" s="6" t="s">
        <v>196</v>
      </c>
    </row>
    <row r="93" spans="1:8" ht="23.25" customHeight="1" x14ac:dyDescent="0.2">
      <c r="A93" s="23">
        <v>90</v>
      </c>
      <c r="B93" s="20" t="s">
        <v>151</v>
      </c>
      <c r="C93" s="2" t="s">
        <v>100</v>
      </c>
      <c r="D93" s="3">
        <v>1</v>
      </c>
      <c r="E93" s="4">
        <v>1.44</v>
      </c>
      <c r="F93" s="4">
        <f t="shared" si="1"/>
        <v>1.7284319999999997</v>
      </c>
      <c r="G93" s="5">
        <v>39128</v>
      </c>
      <c r="H93" s="6" t="s">
        <v>196</v>
      </c>
    </row>
    <row r="94" spans="1:8" ht="25.5" x14ac:dyDescent="0.2">
      <c r="A94" s="23">
        <v>91</v>
      </c>
      <c r="B94" s="20" t="s">
        <v>152</v>
      </c>
      <c r="C94" s="2" t="s">
        <v>100</v>
      </c>
      <c r="D94" s="3">
        <v>1</v>
      </c>
      <c r="E94" s="4">
        <v>26.65</v>
      </c>
      <c r="F94" s="4">
        <f t="shared" si="1"/>
        <v>31.987994999999998</v>
      </c>
      <c r="G94" s="5">
        <v>39771</v>
      </c>
      <c r="H94" s="6" t="s">
        <v>196</v>
      </c>
    </row>
    <row r="95" spans="1:8" ht="25.5" x14ac:dyDescent="0.2">
      <c r="A95" s="23">
        <v>92</v>
      </c>
      <c r="B95" s="20" t="s">
        <v>153</v>
      </c>
      <c r="C95" s="2" t="s">
        <v>100</v>
      </c>
      <c r="D95" s="3">
        <v>1</v>
      </c>
      <c r="E95" s="4">
        <v>52.78</v>
      </c>
      <c r="F95" s="4">
        <f t="shared" si="1"/>
        <v>63.351833999999997</v>
      </c>
      <c r="G95" s="5">
        <v>39772</v>
      </c>
      <c r="H95" s="6" t="s">
        <v>196</v>
      </c>
    </row>
    <row r="96" spans="1:8" ht="25.5" x14ac:dyDescent="0.2">
      <c r="A96" s="23">
        <v>93</v>
      </c>
      <c r="B96" s="20" t="s">
        <v>154</v>
      </c>
      <c r="C96" s="2" t="s">
        <v>100</v>
      </c>
      <c r="D96" s="3">
        <v>1</v>
      </c>
      <c r="E96" s="4">
        <v>0.84</v>
      </c>
      <c r="F96" s="4">
        <f t="shared" si="1"/>
        <v>1.0082519999999999</v>
      </c>
      <c r="G96" s="5">
        <v>2637</v>
      </c>
      <c r="H96" s="6" t="s">
        <v>196</v>
      </c>
    </row>
    <row r="97" spans="1:8" ht="25.5" x14ac:dyDescent="0.2">
      <c r="A97" s="23">
        <v>94</v>
      </c>
      <c r="B97" s="20" t="s">
        <v>155</v>
      </c>
      <c r="C97" s="2" t="s">
        <v>100</v>
      </c>
      <c r="D97" s="3">
        <v>1</v>
      </c>
      <c r="E97" s="4">
        <v>0.98</v>
      </c>
      <c r="F97" s="4">
        <f t="shared" si="1"/>
        <v>1.176294</v>
      </c>
      <c r="G97" s="5">
        <v>2638</v>
      </c>
      <c r="H97" s="6" t="s">
        <v>196</v>
      </c>
    </row>
    <row r="98" spans="1:8" ht="25.5" x14ac:dyDescent="0.2">
      <c r="A98" s="23">
        <v>95</v>
      </c>
      <c r="B98" s="20" t="s">
        <v>156</v>
      </c>
      <c r="C98" s="2" t="s">
        <v>100</v>
      </c>
      <c r="D98" s="3">
        <v>1</v>
      </c>
      <c r="E98" s="4">
        <v>1.74</v>
      </c>
      <c r="F98" s="4">
        <f t="shared" si="1"/>
        <v>2.0885219999999998</v>
      </c>
      <c r="G98" s="5">
        <v>2639</v>
      </c>
      <c r="H98" s="6" t="s">
        <v>196</v>
      </c>
    </row>
    <row r="99" spans="1:8" ht="25.5" x14ac:dyDescent="0.2">
      <c r="A99" s="23">
        <v>96</v>
      </c>
      <c r="B99" s="20" t="s">
        <v>157</v>
      </c>
      <c r="C99" s="2" t="s">
        <v>100</v>
      </c>
      <c r="D99" s="3">
        <v>1</v>
      </c>
      <c r="E99" s="4">
        <v>2.52</v>
      </c>
      <c r="F99" s="4">
        <f t="shared" si="1"/>
        <v>3.024756</v>
      </c>
      <c r="G99" s="5">
        <v>2644</v>
      </c>
      <c r="H99" s="6" t="s">
        <v>196</v>
      </c>
    </row>
    <row r="100" spans="1:8" ht="25.5" x14ac:dyDescent="0.2">
      <c r="A100" s="23">
        <v>97</v>
      </c>
      <c r="B100" s="20" t="s">
        <v>158</v>
      </c>
      <c r="C100" s="2" t="s">
        <v>100</v>
      </c>
      <c r="D100" s="3">
        <v>1</v>
      </c>
      <c r="E100" s="4">
        <v>3.43</v>
      </c>
      <c r="F100" s="4">
        <f t="shared" si="1"/>
        <v>4.1170289999999996</v>
      </c>
      <c r="G100" s="5">
        <v>2527</v>
      </c>
      <c r="H100" s="6" t="s">
        <v>196</v>
      </c>
    </row>
    <row r="101" spans="1:8" ht="25.5" x14ac:dyDescent="0.2">
      <c r="A101" s="23">
        <v>98</v>
      </c>
      <c r="B101" s="20" t="s">
        <v>159</v>
      </c>
      <c r="C101" s="2" t="s">
        <v>100</v>
      </c>
      <c r="D101" s="3">
        <v>1</v>
      </c>
      <c r="E101" s="4">
        <v>2.2000000000000002</v>
      </c>
      <c r="F101" s="4">
        <f t="shared" si="1"/>
        <v>2.64066</v>
      </c>
      <c r="G101" s="5">
        <v>2526</v>
      </c>
      <c r="H101" s="6" t="s">
        <v>196</v>
      </c>
    </row>
    <row r="102" spans="1:8" ht="25.5" x14ac:dyDescent="0.2">
      <c r="A102" s="23">
        <v>99</v>
      </c>
      <c r="B102" s="20" t="s">
        <v>160</v>
      </c>
      <c r="C102" s="2" t="s">
        <v>100</v>
      </c>
      <c r="D102" s="3">
        <v>1</v>
      </c>
      <c r="E102" s="4">
        <v>1.56</v>
      </c>
      <c r="F102" s="4">
        <f t="shared" si="1"/>
        <v>1.872468</v>
      </c>
      <c r="G102" s="5">
        <v>2483</v>
      </c>
      <c r="H102" s="6" t="s">
        <v>196</v>
      </c>
    </row>
    <row r="103" spans="1:8" ht="25.5" x14ac:dyDescent="0.2">
      <c r="A103" s="23">
        <v>100</v>
      </c>
      <c r="B103" s="20" t="s">
        <v>161</v>
      </c>
      <c r="C103" s="2" t="s">
        <v>100</v>
      </c>
      <c r="D103" s="3">
        <v>1</v>
      </c>
      <c r="E103" s="4">
        <v>0.88</v>
      </c>
      <c r="F103" s="4">
        <f t="shared" si="1"/>
        <v>1.0562639999999999</v>
      </c>
      <c r="G103" s="5">
        <v>2488</v>
      </c>
      <c r="H103" s="6" t="s">
        <v>196</v>
      </c>
    </row>
    <row r="104" spans="1:8" ht="25.5" x14ac:dyDescent="0.2">
      <c r="A104" s="23">
        <v>101</v>
      </c>
      <c r="B104" s="20" t="s">
        <v>162</v>
      </c>
      <c r="C104" s="2" t="s">
        <v>100</v>
      </c>
      <c r="D104" s="3">
        <v>1</v>
      </c>
      <c r="E104" s="4">
        <v>6.53</v>
      </c>
      <c r="F104" s="4">
        <f t="shared" si="1"/>
        <v>7.8379589999999997</v>
      </c>
      <c r="G104" s="5">
        <v>14054</v>
      </c>
      <c r="H104" s="6" t="s">
        <v>196</v>
      </c>
    </row>
    <row r="105" spans="1:8" ht="25.5" x14ac:dyDescent="0.2">
      <c r="A105" s="23">
        <v>102</v>
      </c>
      <c r="B105" s="20" t="s">
        <v>163</v>
      </c>
      <c r="C105" s="2" t="s">
        <v>100</v>
      </c>
      <c r="D105" s="3">
        <v>1</v>
      </c>
      <c r="E105" s="4">
        <v>5.0999999999999996</v>
      </c>
      <c r="F105" s="4">
        <f t="shared" si="1"/>
        <v>6.121529999999999</v>
      </c>
      <c r="G105" s="5">
        <v>14053</v>
      </c>
      <c r="H105" s="6" t="s">
        <v>196</v>
      </c>
    </row>
    <row r="106" spans="1:8" ht="25.5" x14ac:dyDescent="0.2">
      <c r="A106" s="23">
        <v>103</v>
      </c>
      <c r="B106" s="20" t="s">
        <v>164</v>
      </c>
      <c r="C106" s="2" t="s">
        <v>100</v>
      </c>
      <c r="D106" s="3">
        <v>1</v>
      </c>
      <c r="E106" s="4">
        <v>6.76</v>
      </c>
      <c r="F106" s="4">
        <f t="shared" si="1"/>
        <v>8.1140279999999994</v>
      </c>
      <c r="G106" s="5">
        <v>2560</v>
      </c>
      <c r="H106" s="6" t="s">
        <v>196</v>
      </c>
    </row>
    <row r="107" spans="1:8" ht="25.5" x14ac:dyDescent="0.2">
      <c r="A107" s="23">
        <v>104</v>
      </c>
      <c r="B107" s="20" t="s">
        <v>165</v>
      </c>
      <c r="C107" s="2" t="s">
        <v>100</v>
      </c>
      <c r="D107" s="3">
        <v>1</v>
      </c>
      <c r="E107" s="4">
        <v>5.41</v>
      </c>
      <c r="F107" s="4">
        <f t="shared" si="1"/>
        <v>6.4936229999999995</v>
      </c>
      <c r="G107" s="5">
        <v>2559</v>
      </c>
      <c r="H107" s="6" t="s">
        <v>196</v>
      </c>
    </row>
    <row r="108" spans="1:8" ht="25.5" x14ac:dyDescent="0.2">
      <c r="A108" s="23">
        <v>105</v>
      </c>
      <c r="B108" s="20" t="s">
        <v>166</v>
      </c>
      <c r="C108" s="2" t="s">
        <v>100</v>
      </c>
      <c r="D108" s="3">
        <v>1</v>
      </c>
      <c r="E108" s="4">
        <v>9.02</v>
      </c>
      <c r="F108" s="4">
        <f t="shared" si="1"/>
        <v>10.826705999999998</v>
      </c>
      <c r="G108" s="5">
        <v>2566</v>
      </c>
      <c r="H108" s="6" t="s">
        <v>196</v>
      </c>
    </row>
    <row r="109" spans="1:8" ht="25.5" x14ac:dyDescent="0.2">
      <c r="A109" s="23">
        <v>106</v>
      </c>
      <c r="B109" s="20" t="s">
        <v>167</v>
      </c>
      <c r="C109" s="2" t="s">
        <v>100</v>
      </c>
      <c r="D109" s="3">
        <v>1</v>
      </c>
      <c r="E109" s="4">
        <v>11.99</v>
      </c>
      <c r="F109" s="4">
        <f t="shared" si="1"/>
        <v>14.391596999999999</v>
      </c>
      <c r="G109" s="5">
        <v>2589</v>
      </c>
      <c r="H109" s="6" t="s">
        <v>196</v>
      </c>
    </row>
    <row r="110" spans="1:8" ht="25.5" x14ac:dyDescent="0.2">
      <c r="A110" s="23">
        <v>107</v>
      </c>
      <c r="B110" s="20" t="s">
        <v>168</v>
      </c>
      <c r="C110" s="2" t="s">
        <v>100</v>
      </c>
      <c r="D110" s="3">
        <v>1</v>
      </c>
      <c r="E110" s="4">
        <v>7.36</v>
      </c>
      <c r="F110" s="4">
        <f t="shared" si="1"/>
        <v>8.8342080000000003</v>
      </c>
      <c r="G110" s="5">
        <v>2590</v>
      </c>
      <c r="H110" s="6" t="s">
        <v>196</v>
      </c>
    </row>
    <row r="111" spans="1:8" ht="25.5" x14ac:dyDescent="0.2">
      <c r="A111" s="23">
        <v>108</v>
      </c>
      <c r="B111" s="20" t="s">
        <v>169</v>
      </c>
      <c r="C111" s="2" t="s">
        <v>100</v>
      </c>
      <c r="D111" s="3">
        <v>1</v>
      </c>
      <c r="E111" s="4">
        <v>4.38</v>
      </c>
      <c r="F111" s="4">
        <f t="shared" si="1"/>
        <v>5.2573139999999992</v>
      </c>
      <c r="G111" s="5">
        <v>2565</v>
      </c>
      <c r="H111" s="6" t="s">
        <v>196</v>
      </c>
    </row>
    <row r="112" spans="1:8" ht="25.5" x14ac:dyDescent="0.2">
      <c r="A112" s="23">
        <v>109</v>
      </c>
      <c r="B112" s="20" t="s">
        <v>170</v>
      </c>
      <c r="C112" s="2" t="s">
        <v>100</v>
      </c>
      <c r="D112" s="3">
        <v>1</v>
      </c>
      <c r="E112" s="4">
        <v>13.87</v>
      </c>
      <c r="F112" s="4">
        <f t="shared" si="1"/>
        <v>16.648160999999998</v>
      </c>
      <c r="G112" s="5">
        <v>2587</v>
      </c>
      <c r="H112" s="6" t="s">
        <v>196</v>
      </c>
    </row>
    <row r="113" spans="1:8" ht="25.5" x14ac:dyDescent="0.2">
      <c r="A113" s="23">
        <v>110</v>
      </c>
      <c r="B113" s="20" t="s">
        <v>171</v>
      </c>
      <c r="C113" s="2" t="s">
        <v>100</v>
      </c>
      <c r="D113" s="3">
        <v>1</v>
      </c>
      <c r="E113" s="4">
        <v>11.02</v>
      </c>
      <c r="F113" s="4">
        <f t="shared" si="1"/>
        <v>13.227305999999999</v>
      </c>
      <c r="G113" s="5">
        <v>2588</v>
      </c>
      <c r="H113" s="6" t="s">
        <v>196</v>
      </c>
    </row>
    <row r="114" spans="1:8" ht="25.5" x14ac:dyDescent="0.2">
      <c r="A114" s="23">
        <v>111</v>
      </c>
      <c r="B114" s="20" t="s">
        <v>172</v>
      </c>
      <c r="C114" s="2" t="s">
        <v>100</v>
      </c>
      <c r="D114" s="3">
        <v>1</v>
      </c>
      <c r="E114" s="4">
        <v>7.11</v>
      </c>
      <c r="F114" s="4">
        <f t="shared" si="1"/>
        <v>8.5341330000000006</v>
      </c>
      <c r="G114" s="5">
        <v>2570</v>
      </c>
      <c r="H114" s="6" t="s">
        <v>196</v>
      </c>
    </row>
    <row r="115" spans="1:8" ht="25.5" x14ac:dyDescent="0.2">
      <c r="A115" s="23">
        <v>112</v>
      </c>
      <c r="B115" s="20" t="s">
        <v>173</v>
      </c>
      <c r="C115" s="2" t="s">
        <v>100</v>
      </c>
      <c r="D115" s="3">
        <v>1</v>
      </c>
      <c r="E115" s="4">
        <v>4.5199999999999996</v>
      </c>
      <c r="F115" s="4">
        <f t="shared" si="1"/>
        <v>5.425355999999999</v>
      </c>
      <c r="G115" s="5">
        <v>2593</v>
      </c>
      <c r="H115" s="6" t="s">
        <v>196</v>
      </c>
    </row>
    <row r="116" spans="1:8" ht="25.5" x14ac:dyDescent="0.2">
      <c r="A116" s="23">
        <v>113</v>
      </c>
      <c r="B116" s="20" t="s">
        <v>174</v>
      </c>
      <c r="C116" s="2" t="s">
        <v>100</v>
      </c>
      <c r="D116" s="3">
        <v>1</v>
      </c>
      <c r="E116" s="4">
        <v>16.62</v>
      </c>
      <c r="F116" s="4">
        <f t="shared" si="1"/>
        <v>19.948986000000001</v>
      </c>
      <c r="G116" s="5">
        <v>2576</v>
      </c>
      <c r="H116" s="6" t="s">
        <v>196</v>
      </c>
    </row>
    <row r="117" spans="1:8" ht="25.5" x14ac:dyDescent="0.2">
      <c r="A117" s="23">
        <v>114</v>
      </c>
      <c r="B117" s="20" t="s">
        <v>175</v>
      </c>
      <c r="C117" s="2" t="s">
        <v>100</v>
      </c>
      <c r="D117" s="3">
        <v>1</v>
      </c>
      <c r="E117" s="4">
        <v>12.49</v>
      </c>
      <c r="F117" s="4">
        <f t="shared" si="1"/>
        <v>14.991747</v>
      </c>
      <c r="G117" s="5">
        <v>2575</v>
      </c>
      <c r="H117" s="6" t="s">
        <v>196</v>
      </c>
    </row>
    <row r="118" spans="1:8" ht="25.5" x14ac:dyDescent="0.2">
      <c r="A118" s="23">
        <v>115</v>
      </c>
      <c r="B118" s="20" t="s">
        <v>176</v>
      </c>
      <c r="C118" s="2" t="s">
        <v>100</v>
      </c>
      <c r="D118" s="3">
        <v>1</v>
      </c>
      <c r="E118" s="4">
        <v>8.41</v>
      </c>
      <c r="F118" s="4">
        <f t="shared" si="1"/>
        <v>10.094522999999999</v>
      </c>
      <c r="G118" s="5">
        <v>2586</v>
      </c>
      <c r="H118" s="6" t="s">
        <v>196</v>
      </c>
    </row>
    <row r="119" spans="1:8" ht="25.5" x14ac:dyDescent="0.2">
      <c r="A119" s="23">
        <v>116</v>
      </c>
      <c r="B119" s="20" t="s">
        <v>177</v>
      </c>
      <c r="C119" s="2" t="s">
        <v>100</v>
      </c>
      <c r="D119" s="3">
        <v>1</v>
      </c>
      <c r="E119" s="4">
        <v>5.22</v>
      </c>
      <c r="F119" s="4">
        <f t="shared" si="1"/>
        <v>6.2655659999999989</v>
      </c>
      <c r="G119" s="5">
        <v>2574</v>
      </c>
      <c r="H119" s="6" t="s">
        <v>196</v>
      </c>
    </row>
    <row r="120" spans="1:8" ht="25.5" x14ac:dyDescent="0.2">
      <c r="A120" s="23">
        <v>117</v>
      </c>
      <c r="B120" s="20" t="s">
        <v>178</v>
      </c>
      <c r="C120" s="2" t="s">
        <v>100</v>
      </c>
      <c r="D120" s="3">
        <v>1</v>
      </c>
      <c r="E120" s="4">
        <v>15.41</v>
      </c>
      <c r="F120" s="4">
        <f t="shared" si="1"/>
        <v>18.496623</v>
      </c>
      <c r="G120" s="5">
        <v>2582</v>
      </c>
      <c r="H120" s="6" t="s">
        <v>196</v>
      </c>
    </row>
    <row r="121" spans="1:8" ht="25.5" x14ac:dyDescent="0.2">
      <c r="A121" s="23">
        <v>118</v>
      </c>
      <c r="B121" s="20" t="s">
        <v>179</v>
      </c>
      <c r="C121" s="2" t="s">
        <v>100</v>
      </c>
      <c r="D121" s="3">
        <v>1</v>
      </c>
      <c r="E121" s="4">
        <v>13.21</v>
      </c>
      <c r="F121" s="4">
        <f t="shared" si="1"/>
        <v>15.855962999999999</v>
      </c>
      <c r="G121" s="5">
        <v>2597</v>
      </c>
      <c r="H121" s="6" t="s">
        <v>196</v>
      </c>
    </row>
    <row r="122" spans="1:8" ht="25.5" x14ac:dyDescent="0.2">
      <c r="A122" s="23">
        <v>119</v>
      </c>
      <c r="B122" s="20" t="s">
        <v>180</v>
      </c>
      <c r="C122" s="2" t="s">
        <v>100</v>
      </c>
      <c r="D122" s="3">
        <v>1</v>
      </c>
      <c r="E122" s="4">
        <v>8.0500000000000007</v>
      </c>
      <c r="F122" s="4">
        <f t="shared" si="1"/>
        <v>9.6624150000000011</v>
      </c>
      <c r="G122" s="5">
        <v>2581</v>
      </c>
      <c r="H122" s="6" t="s">
        <v>196</v>
      </c>
    </row>
    <row r="123" spans="1:8" ht="25.5" x14ac:dyDescent="0.2">
      <c r="A123" s="23">
        <v>120</v>
      </c>
      <c r="B123" s="20" t="s">
        <v>181</v>
      </c>
      <c r="C123" s="2" t="s">
        <v>100</v>
      </c>
      <c r="D123" s="3">
        <v>1</v>
      </c>
      <c r="E123" s="4">
        <v>6.89</v>
      </c>
      <c r="F123" s="4">
        <f t="shared" si="1"/>
        <v>8.2700669999999992</v>
      </c>
      <c r="G123" s="5">
        <v>2580</v>
      </c>
      <c r="H123" s="6" t="s">
        <v>196</v>
      </c>
    </row>
    <row r="124" spans="1:8" ht="25.5" x14ac:dyDescent="0.2">
      <c r="A124" s="23">
        <v>121</v>
      </c>
      <c r="B124" s="20" t="s">
        <v>182</v>
      </c>
      <c r="C124" s="2" t="s">
        <v>100</v>
      </c>
      <c r="D124" s="3">
        <v>1</v>
      </c>
      <c r="E124" s="4" t="s">
        <v>183</v>
      </c>
      <c r="F124" s="4">
        <f t="shared" si="1"/>
        <v>0.58814699999999998</v>
      </c>
      <c r="G124" s="5">
        <v>7568</v>
      </c>
      <c r="H124" s="6" t="s">
        <v>196</v>
      </c>
    </row>
    <row r="125" spans="1:8" ht="25.5" x14ac:dyDescent="0.2">
      <c r="A125" s="23">
        <v>122</v>
      </c>
      <c r="B125" s="20" t="s">
        <v>184</v>
      </c>
      <c r="C125" s="2" t="s">
        <v>100</v>
      </c>
      <c r="D125" s="3">
        <v>1</v>
      </c>
      <c r="E125" s="4" t="s">
        <v>185</v>
      </c>
      <c r="F125" s="4">
        <f t="shared" si="1"/>
        <v>0.88822199999999996</v>
      </c>
      <c r="G125" s="5">
        <v>7584</v>
      </c>
      <c r="H125" s="6" t="s">
        <v>196</v>
      </c>
    </row>
    <row r="126" spans="1:8" ht="25.5" x14ac:dyDescent="0.2">
      <c r="A126" s="23">
        <v>123</v>
      </c>
      <c r="B126" s="20" t="s">
        <v>186</v>
      </c>
      <c r="C126" s="2" t="s">
        <v>100</v>
      </c>
      <c r="D126" s="3">
        <v>1</v>
      </c>
      <c r="E126" s="4" t="s">
        <v>187</v>
      </c>
      <c r="F126" s="4">
        <f t="shared" si="1"/>
        <v>0.192048</v>
      </c>
      <c r="G126" s="5">
        <v>11950</v>
      </c>
      <c r="H126" s="6" t="s">
        <v>196</v>
      </c>
    </row>
    <row r="127" spans="1:8" ht="25.5" x14ac:dyDescent="0.2">
      <c r="A127" s="23">
        <v>124</v>
      </c>
      <c r="B127" s="20" t="s">
        <v>188</v>
      </c>
      <c r="C127" s="2" t="s">
        <v>100</v>
      </c>
      <c r="D127" s="3">
        <v>1</v>
      </c>
      <c r="E127" s="4" t="s">
        <v>189</v>
      </c>
      <c r="F127" s="4">
        <f t="shared" si="1"/>
        <v>0.39609899999999998</v>
      </c>
      <c r="G127" s="5">
        <v>7583</v>
      </c>
      <c r="H127" s="6" t="s">
        <v>196</v>
      </c>
    </row>
    <row r="128" spans="1:8" ht="25.5" x14ac:dyDescent="0.2">
      <c r="A128" s="23">
        <v>125</v>
      </c>
      <c r="B128" s="20" t="s">
        <v>190</v>
      </c>
      <c r="C128" s="2" t="s">
        <v>100</v>
      </c>
      <c r="D128" s="3">
        <v>1</v>
      </c>
      <c r="E128" s="4">
        <v>5.94</v>
      </c>
      <c r="F128" s="4">
        <f t="shared" si="1"/>
        <v>7.1297819999999996</v>
      </c>
      <c r="G128" s="5">
        <v>11963</v>
      </c>
      <c r="H128" s="6" t="s">
        <v>196</v>
      </c>
    </row>
    <row r="129" spans="1:8" ht="25.5" x14ac:dyDescent="0.2">
      <c r="A129" s="23">
        <v>126</v>
      </c>
      <c r="B129" s="20" t="s">
        <v>191</v>
      </c>
      <c r="C129" s="2" t="s">
        <v>100</v>
      </c>
      <c r="D129" s="3">
        <v>1</v>
      </c>
      <c r="E129" s="4">
        <v>1.5</v>
      </c>
      <c r="F129" s="4">
        <f t="shared" si="1"/>
        <v>1.8004499999999999</v>
      </c>
      <c r="G129" s="5">
        <v>11964</v>
      </c>
      <c r="H129" s="6" t="s">
        <v>196</v>
      </c>
    </row>
    <row r="130" spans="1:8" ht="25.5" x14ac:dyDescent="0.2">
      <c r="A130" s="23">
        <v>127</v>
      </c>
      <c r="B130" s="20" t="s">
        <v>192</v>
      </c>
      <c r="C130" s="2" t="s">
        <v>100</v>
      </c>
      <c r="D130" s="3">
        <v>1</v>
      </c>
      <c r="E130" s="4">
        <v>168.55</v>
      </c>
      <c r="F130" s="4">
        <f t="shared" si="1"/>
        <v>202.310565</v>
      </c>
      <c r="G130" s="5">
        <v>1619</v>
      </c>
      <c r="H130" s="6" t="s">
        <v>196</v>
      </c>
    </row>
    <row r="131" spans="1:8" ht="25.5" x14ac:dyDescent="0.2">
      <c r="A131" s="23">
        <v>128</v>
      </c>
      <c r="B131" s="20" t="s">
        <v>193</v>
      </c>
      <c r="C131" s="2" t="s">
        <v>100</v>
      </c>
      <c r="D131" s="3">
        <v>1</v>
      </c>
      <c r="E131" s="4">
        <v>122.53</v>
      </c>
      <c r="F131" s="4">
        <f t="shared" si="1"/>
        <v>147.07275899999999</v>
      </c>
      <c r="G131" s="5">
        <v>1623</v>
      </c>
      <c r="H131" s="6" t="s">
        <v>196</v>
      </c>
    </row>
    <row r="132" spans="1:8" ht="25.5" x14ac:dyDescent="0.2">
      <c r="A132" s="23">
        <v>129</v>
      </c>
      <c r="B132" s="20" t="s">
        <v>194</v>
      </c>
      <c r="C132" s="2" t="s">
        <v>100</v>
      </c>
      <c r="D132" s="3">
        <v>1</v>
      </c>
      <c r="E132" s="4">
        <v>260.86</v>
      </c>
      <c r="F132" s="4">
        <f t="shared" si="1"/>
        <v>313.11025799999999</v>
      </c>
      <c r="G132" s="5">
        <v>1614</v>
      </c>
      <c r="H132" s="6" t="s">
        <v>196</v>
      </c>
    </row>
    <row r="133" spans="1:8" ht="26.25" customHeight="1" x14ac:dyDescent="0.2">
      <c r="B133" s="21" t="s">
        <v>4</v>
      </c>
      <c r="C133" s="22"/>
      <c r="D133" s="22"/>
      <c r="E133" s="22"/>
      <c r="F133" s="24">
        <f>SUM(F4:F132)</f>
        <v>20334.04224000001</v>
      </c>
    </row>
  </sheetData>
  <mergeCells count="2">
    <mergeCell ref="A1:H1"/>
    <mergeCell ref="A2:H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9"/>
  <sheetViews>
    <sheetView topLeftCell="A244" workbookViewId="0">
      <selection activeCell="A269" sqref="A269"/>
    </sheetView>
  </sheetViews>
  <sheetFormatPr defaultRowHeight="12.75" x14ac:dyDescent="0.2"/>
  <cols>
    <col min="1" max="1" width="8.33203125" bestFit="1" customWidth="1"/>
    <col min="2" max="2" width="43.33203125" bestFit="1" customWidth="1"/>
    <col min="4" max="4" width="9.5" bestFit="1" customWidth="1"/>
    <col min="5" max="5" width="10.83203125" customWidth="1"/>
    <col min="6" max="6" width="11" bestFit="1" customWidth="1"/>
    <col min="7" max="7" width="11.33203125" customWidth="1"/>
    <col min="8" max="8" width="11" bestFit="1" customWidth="1"/>
    <col min="9" max="9" width="10.83203125" customWidth="1"/>
    <col min="10" max="10" width="12.33203125" bestFit="1" customWidth="1"/>
  </cols>
  <sheetData>
    <row r="1" spans="1:10" ht="25.5" customHeight="1" x14ac:dyDescent="0.2">
      <c r="A1" s="35" t="s">
        <v>3</v>
      </c>
      <c r="B1" s="36"/>
      <c r="C1" s="36"/>
      <c r="D1" s="36"/>
      <c r="E1" s="36"/>
      <c r="F1" s="36"/>
      <c r="G1" s="36"/>
      <c r="H1" s="36"/>
      <c r="I1" s="36"/>
      <c r="J1" s="10"/>
    </row>
    <row r="2" spans="1:10" s="9" customFormat="1" ht="25.5" customHeight="1" x14ac:dyDescent="0.2">
      <c r="A2" s="37" t="s">
        <v>30</v>
      </c>
      <c r="B2" s="38"/>
      <c r="C2" s="38"/>
      <c r="D2" s="38"/>
      <c r="E2" s="38"/>
      <c r="F2" s="38"/>
      <c r="G2" s="38"/>
      <c r="H2" s="38"/>
      <c r="I2" s="38"/>
      <c r="J2" s="11"/>
    </row>
    <row r="3" spans="1:10" ht="18.75" customHeight="1" x14ac:dyDescent="0.2">
      <c r="A3" s="16" t="s">
        <v>0</v>
      </c>
      <c r="B3" s="16" t="s">
        <v>12</v>
      </c>
      <c r="C3" s="16" t="s">
        <v>8</v>
      </c>
      <c r="D3" s="16" t="s">
        <v>9</v>
      </c>
      <c r="E3" s="39" t="s">
        <v>22</v>
      </c>
      <c r="F3" s="40"/>
      <c r="G3" s="39" t="s">
        <v>23</v>
      </c>
      <c r="H3" s="40"/>
      <c r="I3" s="39" t="s">
        <v>24</v>
      </c>
      <c r="J3" s="40"/>
    </row>
    <row r="4" spans="1:10" x14ac:dyDescent="0.2">
      <c r="A4" s="32"/>
      <c r="B4" s="33"/>
      <c r="C4" s="33"/>
      <c r="D4" s="41"/>
      <c r="E4" s="7" t="s">
        <v>10</v>
      </c>
      <c r="F4" s="7" t="s">
        <v>11</v>
      </c>
      <c r="G4" s="7" t="s">
        <v>10</v>
      </c>
      <c r="H4" s="7" t="s">
        <v>11</v>
      </c>
      <c r="I4" s="7" t="s">
        <v>10</v>
      </c>
      <c r="J4" s="7" t="s">
        <v>11</v>
      </c>
    </row>
    <row r="5" spans="1:10" ht="15" x14ac:dyDescent="0.2">
      <c r="A5" s="13">
        <v>1</v>
      </c>
      <c r="B5" s="20" t="s">
        <v>13</v>
      </c>
      <c r="C5" s="15" t="s">
        <v>21</v>
      </c>
      <c r="D5" s="13">
        <v>1</v>
      </c>
      <c r="E5" s="14">
        <v>7.99</v>
      </c>
      <c r="F5" s="14">
        <f>D5*E5</f>
        <v>7.99</v>
      </c>
      <c r="G5" s="14">
        <v>2.2400000000000002</v>
      </c>
      <c r="H5" s="14">
        <f>D5*G5</f>
        <v>2.2400000000000002</v>
      </c>
      <c r="I5" s="14">
        <v>5.63</v>
      </c>
      <c r="J5" s="14">
        <f>D5*I5</f>
        <v>5.63</v>
      </c>
    </row>
    <row r="6" spans="1:10" x14ac:dyDescent="0.2">
      <c r="A6" s="17"/>
      <c r="B6" s="17"/>
      <c r="C6" s="17"/>
      <c r="D6" s="17"/>
      <c r="E6" s="17"/>
      <c r="F6" s="18"/>
      <c r="G6" s="29" t="s">
        <v>20</v>
      </c>
      <c r="H6" s="30"/>
      <c r="I6" s="31"/>
      <c r="J6" s="8">
        <f>(F5+H5+J5)/3</f>
        <v>5.2866666666666662</v>
      </c>
    </row>
    <row r="8" spans="1:10" x14ac:dyDescent="0.2">
      <c r="A8" s="35" t="s">
        <v>3</v>
      </c>
      <c r="B8" s="36"/>
      <c r="C8" s="36"/>
      <c r="D8" s="36"/>
      <c r="E8" s="36"/>
      <c r="F8" s="36"/>
      <c r="G8" s="36"/>
      <c r="H8" s="36"/>
      <c r="I8" s="36"/>
      <c r="J8" s="10"/>
    </row>
    <row r="9" spans="1:10" x14ac:dyDescent="0.2">
      <c r="A9" s="37" t="s">
        <v>30</v>
      </c>
      <c r="B9" s="38"/>
      <c r="C9" s="38"/>
      <c r="D9" s="38"/>
      <c r="E9" s="38"/>
      <c r="F9" s="38"/>
      <c r="G9" s="38"/>
      <c r="H9" s="38"/>
      <c r="I9" s="38"/>
      <c r="J9" s="11"/>
    </row>
    <row r="10" spans="1:10" x14ac:dyDescent="0.2">
      <c r="A10" s="16" t="s">
        <v>0</v>
      </c>
      <c r="B10" s="16" t="s">
        <v>12</v>
      </c>
      <c r="C10" s="16" t="s">
        <v>8</v>
      </c>
      <c r="D10" s="16" t="s">
        <v>9</v>
      </c>
      <c r="E10" s="39" t="s">
        <v>23</v>
      </c>
      <c r="F10" s="40"/>
      <c r="G10" s="39" t="s">
        <v>27</v>
      </c>
      <c r="H10" s="40"/>
      <c r="I10" s="39" t="s">
        <v>32</v>
      </c>
      <c r="J10" s="40"/>
    </row>
    <row r="11" spans="1:10" x14ac:dyDescent="0.2">
      <c r="A11" s="32"/>
      <c r="B11" s="33"/>
      <c r="C11" s="33"/>
      <c r="D11" s="34"/>
      <c r="E11" s="7" t="s">
        <v>10</v>
      </c>
      <c r="F11" s="7" t="s">
        <v>11</v>
      </c>
      <c r="G11" s="7" t="s">
        <v>10</v>
      </c>
      <c r="H11" s="7" t="s">
        <v>11</v>
      </c>
      <c r="I11" s="7" t="s">
        <v>10</v>
      </c>
      <c r="J11" s="7" t="s">
        <v>11</v>
      </c>
    </row>
    <row r="12" spans="1:10" ht="15" x14ac:dyDescent="0.2">
      <c r="A12" s="13">
        <v>2</v>
      </c>
      <c r="B12" s="20" t="s">
        <v>29</v>
      </c>
      <c r="C12" s="15" t="s">
        <v>21</v>
      </c>
      <c r="D12" s="13">
        <v>1</v>
      </c>
      <c r="E12" s="14">
        <v>2.2599999999999998</v>
      </c>
      <c r="F12" s="14">
        <f>D12*E12</f>
        <v>2.2599999999999998</v>
      </c>
      <c r="G12" s="14">
        <v>5.13</v>
      </c>
      <c r="H12" s="14">
        <f>D12*G12</f>
        <v>5.13</v>
      </c>
      <c r="I12" s="14">
        <v>6.5</v>
      </c>
      <c r="J12" s="14">
        <f>D12*I12</f>
        <v>6.5</v>
      </c>
    </row>
    <row r="13" spans="1:10" x14ac:dyDescent="0.2">
      <c r="A13" s="17"/>
      <c r="B13" s="17"/>
      <c r="C13" s="17"/>
      <c r="D13" s="17"/>
      <c r="E13" s="17"/>
      <c r="F13" s="18"/>
      <c r="G13" s="29" t="s">
        <v>20</v>
      </c>
      <c r="H13" s="30"/>
      <c r="I13" s="31"/>
      <c r="J13" s="8">
        <f>(F12+H12+J12)/3</f>
        <v>4.63</v>
      </c>
    </row>
    <row r="15" spans="1:10" x14ac:dyDescent="0.2">
      <c r="A15" s="35" t="s">
        <v>3</v>
      </c>
      <c r="B15" s="36"/>
      <c r="C15" s="36"/>
      <c r="D15" s="36"/>
      <c r="E15" s="36"/>
      <c r="F15" s="36"/>
      <c r="G15" s="36"/>
      <c r="H15" s="36"/>
      <c r="I15" s="36"/>
      <c r="J15" s="10"/>
    </row>
    <row r="16" spans="1:10" ht="12.75" customHeight="1" x14ac:dyDescent="0.2">
      <c r="A16" s="37" t="s">
        <v>30</v>
      </c>
      <c r="B16" s="38"/>
      <c r="C16" s="38"/>
      <c r="D16" s="38"/>
      <c r="E16" s="38"/>
      <c r="F16" s="38"/>
      <c r="G16" s="38"/>
      <c r="H16" s="38"/>
      <c r="I16" s="38"/>
      <c r="J16" s="11"/>
    </row>
    <row r="17" spans="1:10" ht="12.75" customHeight="1" x14ac:dyDescent="0.2">
      <c r="A17" s="16" t="s">
        <v>0</v>
      </c>
      <c r="B17" s="16" t="s">
        <v>12</v>
      </c>
      <c r="C17" s="16" t="s">
        <v>8</v>
      </c>
      <c r="D17" s="16" t="s">
        <v>9</v>
      </c>
      <c r="E17" s="39" t="s">
        <v>23</v>
      </c>
      <c r="F17" s="40"/>
      <c r="G17" s="39" t="s">
        <v>28</v>
      </c>
      <c r="H17" s="40"/>
      <c r="I17" s="39" t="s">
        <v>27</v>
      </c>
      <c r="J17" s="40"/>
    </row>
    <row r="18" spans="1:10" x14ac:dyDescent="0.2">
      <c r="A18" s="32"/>
      <c r="B18" s="33"/>
      <c r="C18" s="33"/>
      <c r="D18" s="34"/>
      <c r="E18" s="7" t="s">
        <v>10</v>
      </c>
      <c r="F18" s="7" t="s">
        <v>11</v>
      </c>
      <c r="G18" s="7" t="s">
        <v>10</v>
      </c>
      <c r="H18" s="7" t="s">
        <v>11</v>
      </c>
      <c r="I18" s="7" t="s">
        <v>10</v>
      </c>
      <c r="J18" s="7" t="s">
        <v>11</v>
      </c>
    </row>
    <row r="19" spans="1:10" ht="15" x14ac:dyDescent="0.2">
      <c r="A19" s="13">
        <v>3</v>
      </c>
      <c r="B19" s="20" t="s">
        <v>14</v>
      </c>
      <c r="C19" s="15" t="s">
        <v>21</v>
      </c>
      <c r="D19" s="13">
        <v>1</v>
      </c>
      <c r="E19" s="14">
        <v>2.6</v>
      </c>
      <c r="F19" s="14">
        <f>D19*E19</f>
        <v>2.6</v>
      </c>
      <c r="G19" s="14">
        <v>2.2799999999999998</v>
      </c>
      <c r="H19" s="14">
        <f>D19*G19</f>
        <v>2.2799999999999998</v>
      </c>
      <c r="I19" s="14">
        <v>5.56</v>
      </c>
      <c r="J19" s="14">
        <f>D19*I19</f>
        <v>5.56</v>
      </c>
    </row>
    <row r="20" spans="1:10" ht="12.75" customHeight="1" x14ac:dyDescent="0.2">
      <c r="A20" s="17"/>
      <c r="B20" s="17"/>
      <c r="C20" s="17"/>
      <c r="D20" s="17"/>
      <c r="E20" s="17"/>
      <c r="F20" s="18"/>
      <c r="G20" s="29" t="s">
        <v>20</v>
      </c>
      <c r="H20" s="30"/>
      <c r="I20" s="31"/>
      <c r="J20" s="8">
        <f>(F19+H19+J19)/3</f>
        <v>3.48</v>
      </c>
    </row>
    <row r="22" spans="1:10" x14ac:dyDescent="0.2">
      <c r="A22" s="35" t="s">
        <v>3</v>
      </c>
      <c r="B22" s="36"/>
      <c r="C22" s="36"/>
      <c r="D22" s="36"/>
      <c r="E22" s="36"/>
      <c r="F22" s="36"/>
      <c r="G22" s="36"/>
      <c r="H22" s="36"/>
      <c r="I22" s="36"/>
      <c r="J22" s="10"/>
    </row>
    <row r="23" spans="1:10" ht="12.75" customHeight="1" x14ac:dyDescent="0.2">
      <c r="A23" s="37" t="s">
        <v>30</v>
      </c>
      <c r="B23" s="38"/>
      <c r="C23" s="38"/>
      <c r="D23" s="38"/>
      <c r="E23" s="38"/>
      <c r="F23" s="38"/>
      <c r="G23" s="38"/>
      <c r="H23" s="38"/>
      <c r="I23" s="38"/>
      <c r="J23" s="11"/>
    </row>
    <row r="24" spans="1:10" x14ac:dyDescent="0.2">
      <c r="A24" s="16" t="s">
        <v>0</v>
      </c>
      <c r="B24" s="16" t="s">
        <v>12</v>
      </c>
      <c r="C24" s="16" t="s">
        <v>8</v>
      </c>
      <c r="D24" s="16" t="s">
        <v>9</v>
      </c>
      <c r="E24" s="39" t="s">
        <v>23</v>
      </c>
      <c r="F24" s="40"/>
      <c r="G24" s="39" t="s">
        <v>28</v>
      </c>
      <c r="H24" s="40"/>
      <c r="I24" s="39" t="s">
        <v>27</v>
      </c>
      <c r="J24" s="40"/>
    </row>
    <row r="25" spans="1:10" x14ac:dyDescent="0.2">
      <c r="A25" s="32"/>
      <c r="B25" s="33"/>
      <c r="C25" s="33"/>
      <c r="D25" s="34"/>
      <c r="E25" s="7" t="s">
        <v>10</v>
      </c>
      <c r="F25" s="7" t="s">
        <v>11</v>
      </c>
      <c r="G25" s="7" t="s">
        <v>10</v>
      </c>
      <c r="H25" s="7" t="s">
        <v>11</v>
      </c>
      <c r="I25" s="7" t="s">
        <v>10</v>
      </c>
      <c r="J25" s="7" t="s">
        <v>11</v>
      </c>
    </row>
    <row r="26" spans="1:10" ht="15" x14ac:dyDescent="0.2">
      <c r="A26" s="13">
        <v>4</v>
      </c>
      <c r="B26" s="20" t="s">
        <v>15</v>
      </c>
      <c r="C26" s="15" t="s">
        <v>21</v>
      </c>
      <c r="D26" s="13">
        <v>1</v>
      </c>
      <c r="E26" s="14">
        <v>8.67</v>
      </c>
      <c r="F26" s="14">
        <f>D26*E26</f>
        <v>8.67</v>
      </c>
      <c r="G26" s="14">
        <v>30</v>
      </c>
      <c r="H26" s="14">
        <f>D26*G26</f>
        <v>30</v>
      </c>
      <c r="I26" s="14">
        <v>17.55</v>
      </c>
      <c r="J26" s="14">
        <f>D26*I26</f>
        <v>17.55</v>
      </c>
    </row>
    <row r="27" spans="1:10" x14ac:dyDescent="0.2">
      <c r="A27" s="17"/>
      <c r="B27" s="17"/>
      <c r="C27" s="17"/>
      <c r="D27" s="17"/>
      <c r="E27" s="17"/>
      <c r="F27" s="18"/>
      <c r="G27" s="29" t="s">
        <v>20</v>
      </c>
      <c r="H27" s="30"/>
      <c r="I27" s="31"/>
      <c r="J27" s="8">
        <f>(F26+H26+J26)/3</f>
        <v>18.739999999999998</v>
      </c>
    </row>
    <row r="29" spans="1:10" x14ac:dyDescent="0.2">
      <c r="A29" s="35" t="s">
        <v>3</v>
      </c>
      <c r="B29" s="36"/>
      <c r="C29" s="36"/>
      <c r="D29" s="36"/>
      <c r="E29" s="36"/>
      <c r="F29" s="36"/>
      <c r="G29" s="36"/>
      <c r="H29" s="36"/>
      <c r="I29" s="36"/>
      <c r="J29" s="10"/>
    </row>
    <row r="30" spans="1:10" ht="12.75" customHeight="1" x14ac:dyDescent="0.2">
      <c r="A30" s="37" t="s">
        <v>30</v>
      </c>
      <c r="B30" s="38"/>
      <c r="C30" s="38"/>
      <c r="D30" s="38"/>
      <c r="E30" s="38"/>
      <c r="F30" s="38"/>
      <c r="G30" s="38"/>
      <c r="H30" s="38"/>
      <c r="I30" s="38"/>
      <c r="J30" s="11"/>
    </row>
    <row r="31" spans="1:10" x14ac:dyDescent="0.2">
      <c r="A31" s="16" t="s">
        <v>0</v>
      </c>
      <c r="B31" s="16" t="s">
        <v>12</v>
      </c>
      <c r="C31" s="16" t="s">
        <v>8</v>
      </c>
      <c r="D31" s="16" t="s">
        <v>9</v>
      </c>
      <c r="E31" s="39" t="s">
        <v>23</v>
      </c>
      <c r="F31" s="40"/>
      <c r="G31" s="39" t="s">
        <v>34</v>
      </c>
      <c r="H31" s="40"/>
      <c r="I31" s="39" t="s">
        <v>27</v>
      </c>
      <c r="J31" s="40"/>
    </row>
    <row r="32" spans="1:10" x14ac:dyDescent="0.2">
      <c r="A32" s="32"/>
      <c r="B32" s="33"/>
      <c r="C32" s="33"/>
      <c r="D32" s="34"/>
      <c r="E32" s="7" t="s">
        <v>10</v>
      </c>
      <c r="F32" s="7" t="s">
        <v>11</v>
      </c>
      <c r="G32" s="7" t="s">
        <v>10</v>
      </c>
      <c r="H32" s="7" t="s">
        <v>11</v>
      </c>
      <c r="I32" s="7" t="s">
        <v>10</v>
      </c>
      <c r="J32" s="7" t="s">
        <v>11</v>
      </c>
    </row>
    <row r="33" spans="1:10" ht="15" x14ac:dyDescent="0.2">
      <c r="A33" s="13">
        <v>5</v>
      </c>
      <c r="B33" s="12" t="s">
        <v>33</v>
      </c>
      <c r="C33" s="15" t="s">
        <v>21</v>
      </c>
      <c r="D33" s="13">
        <v>1</v>
      </c>
      <c r="E33" s="14">
        <v>10.45</v>
      </c>
      <c r="F33" s="14">
        <f>D33*E33</f>
        <v>10.45</v>
      </c>
      <c r="G33" s="14">
        <v>29</v>
      </c>
      <c r="H33" s="14">
        <f>D33*G33</f>
        <v>29</v>
      </c>
      <c r="I33" s="14">
        <v>22.15</v>
      </c>
      <c r="J33" s="14">
        <f>D33*I33</f>
        <v>22.15</v>
      </c>
    </row>
    <row r="34" spans="1:10" x14ac:dyDescent="0.2">
      <c r="A34" s="17"/>
      <c r="B34" s="17"/>
      <c r="C34" s="17"/>
      <c r="D34" s="17"/>
      <c r="E34" s="17"/>
      <c r="F34" s="18"/>
      <c r="G34" s="29" t="s">
        <v>20</v>
      </c>
      <c r="H34" s="30"/>
      <c r="I34" s="31"/>
      <c r="J34" s="8">
        <f>(F33+H33+J33)/3</f>
        <v>20.533333333333335</v>
      </c>
    </row>
    <row r="36" spans="1:10" x14ac:dyDescent="0.2">
      <c r="A36" s="35" t="s">
        <v>3</v>
      </c>
      <c r="B36" s="36"/>
      <c r="C36" s="36"/>
      <c r="D36" s="36"/>
      <c r="E36" s="36"/>
      <c r="F36" s="36"/>
      <c r="G36" s="36"/>
      <c r="H36" s="36"/>
      <c r="I36" s="36"/>
      <c r="J36" s="10"/>
    </row>
    <row r="37" spans="1:10" ht="12.75" customHeight="1" x14ac:dyDescent="0.2">
      <c r="A37" s="37" t="s">
        <v>30</v>
      </c>
      <c r="B37" s="38"/>
      <c r="C37" s="38"/>
      <c r="D37" s="38"/>
      <c r="E37" s="38"/>
      <c r="F37" s="38"/>
      <c r="G37" s="38"/>
      <c r="H37" s="38"/>
      <c r="I37" s="38"/>
      <c r="J37" s="11"/>
    </row>
    <row r="38" spans="1:10" x14ac:dyDescent="0.2">
      <c r="A38" s="16" t="s">
        <v>0</v>
      </c>
      <c r="B38" s="16" t="s">
        <v>12</v>
      </c>
      <c r="C38" s="16" t="s">
        <v>8</v>
      </c>
      <c r="D38" s="16" t="s">
        <v>9</v>
      </c>
      <c r="E38" s="39" t="s">
        <v>23</v>
      </c>
      <c r="F38" s="40"/>
      <c r="G38" s="39" t="s">
        <v>28</v>
      </c>
      <c r="H38" s="40"/>
      <c r="I38" s="39" t="s">
        <v>27</v>
      </c>
      <c r="J38" s="40"/>
    </row>
    <row r="39" spans="1:10" x14ac:dyDescent="0.2">
      <c r="A39" s="32"/>
      <c r="B39" s="33"/>
      <c r="C39" s="33"/>
      <c r="D39" s="34"/>
      <c r="E39" s="7" t="s">
        <v>10</v>
      </c>
      <c r="F39" s="7" t="s">
        <v>11</v>
      </c>
      <c r="G39" s="7" t="s">
        <v>10</v>
      </c>
      <c r="H39" s="7" t="s">
        <v>11</v>
      </c>
      <c r="I39" s="7" t="s">
        <v>10</v>
      </c>
      <c r="J39" s="7" t="s">
        <v>11</v>
      </c>
    </row>
    <row r="40" spans="1:10" ht="15" x14ac:dyDescent="0.2">
      <c r="A40" s="13">
        <v>6</v>
      </c>
      <c r="B40" s="20" t="s">
        <v>17</v>
      </c>
      <c r="C40" s="15" t="s">
        <v>21</v>
      </c>
      <c r="D40" s="13">
        <v>1</v>
      </c>
      <c r="E40" s="14">
        <v>12.18</v>
      </c>
      <c r="F40" s="14">
        <f>D40*E40</f>
        <v>12.18</v>
      </c>
      <c r="G40" s="14">
        <v>13.16</v>
      </c>
      <c r="H40" s="14">
        <f>D40*G40</f>
        <v>13.16</v>
      </c>
      <c r="I40" s="14">
        <v>26.8</v>
      </c>
      <c r="J40" s="14">
        <f>D40*I40</f>
        <v>26.8</v>
      </c>
    </row>
    <row r="41" spans="1:10" x14ac:dyDescent="0.2">
      <c r="A41" s="17"/>
      <c r="B41" s="17"/>
      <c r="C41" s="17"/>
      <c r="D41" s="17"/>
      <c r="E41" s="17"/>
      <c r="F41" s="18"/>
      <c r="G41" s="29" t="s">
        <v>20</v>
      </c>
      <c r="H41" s="30"/>
      <c r="I41" s="31"/>
      <c r="J41" s="8">
        <f>(F40+H40+J40)/3</f>
        <v>17.38</v>
      </c>
    </row>
    <row r="43" spans="1:10" x14ac:dyDescent="0.2">
      <c r="A43" s="35" t="s">
        <v>3</v>
      </c>
      <c r="B43" s="36"/>
      <c r="C43" s="36"/>
      <c r="D43" s="36"/>
      <c r="E43" s="36"/>
      <c r="F43" s="36"/>
      <c r="G43" s="36"/>
      <c r="H43" s="36"/>
      <c r="I43" s="36"/>
      <c r="J43" s="10"/>
    </row>
    <row r="44" spans="1:10" ht="12.75" customHeight="1" x14ac:dyDescent="0.2">
      <c r="A44" s="37" t="s">
        <v>30</v>
      </c>
      <c r="B44" s="38"/>
      <c r="C44" s="38"/>
      <c r="D44" s="38"/>
      <c r="E44" s="38"/>
      <c r="F44" s="38"/>
      <c r="G44" s="38"/>
      <c r="H44" s="38"/>
      <c r="I44" s="38"/>
      <c r="J44" s="11"/>
    </row>
    <row r="45" spans="1:10" x14ac:dyDescent="0.2">
      <c r="A45" s="16" t="s">
        <v>0</v>
      </c>
      <c r="B45" s="16" t="s">
        <v>12</v>
      </c>
      <c r="C45" s="16" t="s">
        <v>8</v>
      </c>
      <c r="D45" s="16" t="s">
        <v>9</v>
      </c>
      <c r="E45" s="39" t="s">
        <v>23</v>
      </c>
      <c r="F45" s="40"/>
      <c r="G45" s="39" t="s">
        <v>35</v>
      </c>
      <c r="H45" s="40"/>
      <c r="I45" s="39" t="s">
        <v>27</v>
      </c>
      <c r="J45" s="40"/>
    </row>
    <row r="46" spans="1:10" x14ac:dyDescent="0.2">
      <c r="A46" s="32"/>
      <c r="B46" s="33"/>
      <c r="C46" s="33"/>
      <c r="D46" s="34"/>
      <c r="E46" s="7" t="s">
        <v>10</v>
      </c>
      <c r="F46" s="7" t="s">
        <v>11</v>
      </c>
      <c r="G46" s="7" t="s">
        <v>10</v>
      </c>
      <c r="H46" s="7" t="s">
        <v>11</v>
      </c>
      <c r="I46" s="7" t="s">
        <v>10</v>
      </c>
      <c r="J46" s="7" t="s">
        <v>11</v>
      </c>
    </row>
    <row r="47" spans="1:10" ht="15" x14ac:dyDescent="0.2">
      <c r="A47" s="13">
        <v>7</v>
      </c>
      <c r="B47" s="20" t="s">
        <v>18</v>
      </c>
      <c r="C47" s="15" t="s">
        <v>21</v>
      </c>
      <c r="D47" s="13">
        <v>1</v>
      </c>
      <c r="E47" s="14">
        <v>18.28</v>
      </c>
      <c r="F47" s="14">
        <f>D47*E47</f>
        <v>18.28</v>
      </c>
      <c r="G47" s="14">
        <v>13.53</v>
      </c>
      <c r="H47" s="14">
        <f>D47*G47</f>
        <v>13.53</v>
      </c>
      <c r="I47" s="14">
        <v>22.9</v>
      </c>
      <c r="J47" s="14">
        <f>D47*I47</f>
        <v>22.9</v>
      </c>
    </row>
    <row r="48" spans="1:10" x14ac:dyDescent="0.2">
      <c r="A48" s="17"/>
      <c r="B48" s="17"/>
      <c r="C48" s="17"/>
      <c r="D48" s="17"/>
      <c r="E48" s="17"/>
      <c r="F48" s="18"/>
      <c r="G48" s="29" t="s">
        <v>20</v>
      </c>
      <c r="H48" s="30"/>
      <c r="I48" s="31"/>
      <c r="J48" s="8">
        <f>(F47+H47+J47)/3</f>
        <v>18.236666666666668</v>
      </c>
    </row>
    <row r="50" spans="1:10" x14ac:dyDescent="0.2">
      <c r="A50" s="35" t="s">
        <v>3</v>
      </c>
      <c r="B50" s="36"/>
      <c r="C50" s="36"/>
      <c r="D50" s="36"/>
      <c r="E50" s="36"/>
      <c r="F50" s="36"/>
      <c r="G50" s="36"/>
      <c r="H50" s="36"/>
      <c r="I50" s="36"/>
      <c r="J50" s="10"/>
    </row>
    <row r="51" spans="1:10" ht="12.75" customHeight="1" x14ac:dyDescent="0.2">
      <c r="A51" s="37" t="s">
        <v>30</v>
      </c>
      <c r="B51" s="38"/>
      <c r="C51" s="38"/>
      <c r="D51" s="38"/>
      <c r="E51" s="38"/>
      <c r="F51" s="38"/>
      <c r="G51" s="38"/>
      <c r="H51" s="38"/>
      <c r="I51" s="38"/>
      <c r="J51" s="11"/>
    </row>
    <row r="52" spans="1:10" x14ac:dyDescent="0.2">
      <c r="A52" s="16" t="s">
        <v>0</v>
      </c>
      <c r="B52" s="16" t="s">
        <v>12</v>
      </c>
      <c r="C52" s="16" t="s">
        <v>8</v>
      </c>
      <c r="D52" s="16" t="s">
        <v>9</v>
      </c>
      <c r="E52" s="39" t="s">
        <v>23</v>
      </c>
      <c r="F52" s="40"/>
      <c r="G52" s="39" t="s">
        <v>35</v>
      </c>
      <c r="H52" s="40"/>
      <c r="I52" s="39" t="s">
        <v>27</v>
      </c>
      <c r="J52" s="40"/>
    </row>
    <row r="53" spans="1:10" x14ac:dyDescent="0.2">
      <c r="A53" s="32"/>
      <c r="B53" s="33"/>
      <c r="C53" s="33"/>
      <c r="D53" s="34"/>
      <c r="E53" s="7" t="s">
        <v>10</v>
      </c>
      <c r="F53" s="7" t="s">
        <v>11</v>
      </c>
      <c r="G53" s="7" t="s">
        <v>10</v>
      </c>
      <c r="H53" s="7" t="s">
        <v>11</v>
      </c>
      <c r="I53" s="7" t="s">
        <v>10</v>
      </c>
      <c r="J53" s="7" t="s">
        <v>11</v>
      </c>
    </row>
    <row r="54" spans="1:10" ht="15" x14ac:dyDescent="0.2">
      <c r="A54" s="13">
        <v>8</v>
      </c>
      <c r="B54" s="20" t="s">
        <v>19</v>
      </c>
      <c r="C54" s="15" t="s">
        <v>21</v>
      </c>
      <c r="D54" s="13">
        <v>1</v>
      </c>
      <c r="E54" s="14">
        <v>18.46</v>
      </c>
      <c r="F54" s="14">
        <f>D54*E54</f>
        <v>18.46</v>
      </c>
      <c r="G54" s="14">
        <v>12.69</v>
      </c>
      <c r="H54" s="14">
        <f>D54*G54</f>
        <v>12.69</v>
      </c>
      <c r="I54" s="14">
        <v>33.450000000000003</v>
      </c>
      <c r="J54" s="14">
        <f>D54*I54</f>
        <v>33.450000000000003</v>
      </c>
    </row>
    <row r="55" spans="1:10" x14ac:dyDescent="0.2">
      <c r="A55" s="17"/>
      <c r="B55" s="17"/>
      <c r="C55" s="17"/>
      <c r="D55" s="17"/>
      <c r="E55" s="17"/>
      <c r="F55" s="18"/>
      <c r="G55" s="29" t="s">
        <v>20</v>
      </c>
      <c r="H55" s="30"/>
      <c r="I55" s="31"/>
      <c r="J55" s="8">
        <f>(F54+H54+J54)/3</f>
        <v>21.533333333333331</v>
      </c>
    </row>
    <row r="57" spans="1:10" x14ac:dyDescent="0.2">
      <c r="A57" s="35" t="s">
        <v>3</v>
      </c>
      <c r="B57" s="36"/>
      <c r="C57" s="36"/>
      <c r="D57" s="36"/>
      <c r="E57" s="36"/>
      <c r="F57" s="36"/>
      <c r="G57" s="36"/>
      <c r="H57" s="36"/>
      <c r="I57" s="36"/>
      <c r="J57" s="10"/>
    </row>
    <row r="58" spans="1:10" x14ac:dyDescent="0.2">
      <c r="A58" s="37" t="s">
        <v>30</v>
      </c>
      <c r="B58" s="38"/>
      <c r="C58" s="38"/>
      <c r="D58" s="38"/>
      <c r="E58" s="38"/>
      <c r="F58" s="38"/>
      <c r="G58" s="38"/>
      <c r="H58" s="38"/>
      <c r="I58" s="38"/>
      <c r="J58" s="11"/>
    </row>
    <row r="59" spans="1:10" x14ac:dyDescent="0.2">
      <c r="A59" s="16" t="s">
        <v>0</v>
      </c>
      <c r="B59" s="16" t="s">
        <v>12</v>
      </c>
      <c r="C59" s="16" t="s">
        <v>8</v>
      </c>
      <c r="D59" s="16" t="s">
        <v>9</v>
      </c>
      <c r="E59" s="39" t="s">
        <v>23</v>
      </c>
      <c r="F59" s="40"/>
      <c r="G59" s="39" t="s">
        <v>36</v>
      </c>
      <c r="H59" s="40"/>
      <c r="I59" s="39" t="s">
        <v>37</v>
      </c>
      <c r="J59" s="40"/>
    </row>
    <row r="60" spans="1:10" x14ac:dyDescent="0.2">
      <c r="A60" s="32"/>
      <c r="B60" s="33"/>
      <c r="C60" s="33"/>
      <c r="D60" s="34"/>
      <c r="E60" s="7" t="s">
        <v>10</v>
      </c>
      <c r="F60" s="7" t="s">
        <v>11</v>
      </c>
      <c r="G60" s="7" t="s">
        <v>10</v>
      </c>
      <c r="H60" s="7" t="s">
        <v>11</v>
      </c>
      <c r="I60" s="7" t="s">
        <v>10</v>
      </c>
      <c r="J60" s="7" t="s">
        <v>11</v>
      </c>
    </row>
    <row r="61" spans="1:10" ht="15" x14ac:dyDescent="0.2">
      <c r="A61" s="13">
        <v>9</v>
      </c>
      <c r="B61" s="20" t="s">
        <v>38</v>
      </c>
      <c r="C61" s="15" t="s">
        <v>21</v>
      </c>
      <c r="D61" s="13">
        <v>1</v>
      </c>
      <c r="E61" s="14">
        <v>371.04</v>
      </c>
      <c r="F61" s="14">
        <f>D61*E61</f>
        <v>371.04</v>
      </c>
      <c r="G61" s="14">
        <v>385</v>
      </c>
      <c r="H61" s="14">
        <f>D61*G61</f>
        <v>385</v>
      </c>
      <c r="I61" s="14">
        <v>369.99</v>
      </c>
      <c r="J61" s="14">
        <f>D61*I61</f>
        <v>369.99</v>
      </c>
    </row>
    <row r="62" spans="1:10" x14ac:dyDescent="0.2">
      <c r="A62" s="17"/>
      <c r="B62" s="17"/>
      <c r="C62" s="17"/>
      <c r="D62" s="17"/>
      <c r="E62" s="17"/>
      <c r="F62" s="18"/>
      <c r="G62" s="29" t="s">
        <v>20</v>
      </c>
      <c r="H62" s="30"/>
      <c r="I62" s="31"/>
      <c r="J62" s="8">
        <f>(F61+H61+J61)/3</f>
        <v>375.34333333333331</v>
      </c>
    </row>
    <row r="64" spans="1:10" x14ac:dyDescent="0.2">
      <c r="A64" s="35" t="s">
        <v>3</v>
      </c>
      <c r="B64" s="36"/>
      <c r="C64" s="36"/>
      <c r="D64" s="36"/>
      <c r="E64" s="36"/>
      <c r="F64" s="36"/>
      <c r="G64" s="36"/>
      <c r="H64" s="36"/>
      <c r="I64" s="36"/>
      <c r="J64" s="10"/>
    </row>
    <row r="65" spans="1:10" x14ac:dyDescent="0.2">
      <c r="A65" s="37" t="s">
        <v>30</v>
      </c>
      <c r="B65" s="38"/>
      <c r="C65" s="38"/>
      <c r="D65" s="38"/>
      <c r="E65" s="38"/>
      <c r="F65" s="38"/>
      <c r="G65" s="38"/>
      <c r="H65" s="38"/>
      <c r="I65" s="38"/>
      <c r="J65" s="11"/>
    </row>
    <row r="66" spans="1:10" x14ac:dyDescent="0.2">
      <c r="A66" s="16" t="s">
        <v>0</v>
      </c>
      <c r="B66" s="16" t="s">
        <v>12</v>
      </c>
      <c r="C66" s="16" t="s">
        <v>8</v>
      </c>
      <c r="D66" s="16" t="s">
        <v>9</v>
      </c>
      <c r="E66" s="39" t="s">
        <v>23</v>
      </c>
      <c r="F66" s="40"/>
      <c r="G66" s="39" t="s">
        <v>37</v>
      </c>
      <c r="H66" s="40"/>
      <c r="I66" s="39" t="s">
        <v>43</v>
      </c>
      <c r="J66" s="40"/>
    </row>
    <row r="67" spans="1:10" x14ac:dyDescent="0.2">
      <c r="A67" s="32"/>
      <c r="B67" s="33"/>
      <c r="C67" s="33"/>
      <c r="D67" s="34"/>
      <c r="E67" s="7" t="s">
        <v>10</v>
      </c>
      <c r="F67" s="7" t="s">
        <v>11</v>
      </c>
      <c r="G67" s="7" t="s">
        <v>10</v>
      </c>
      <c r="H67" s="7" t="s">
        <v>11</v>
      </c>
      <c r="I67" s="7" t="s">
        <v>10</v>
      </c>
      <c r="J67" s="7" t="s">
        <v>11</v>
      </c>
    </row>
    <row r="68" spans="1:10" ht="15" x14ac:dyDescent="0.2">
      <c r="A68" s="13">
        <v>10</v>
      </c>
      <c r="B68" s="20" t="s">
        <v>39</v>
      </c>
      <c r="C68" s="15" t="s">
        <v>21</v>
      </c>
      <c r="D68" s="13">
        <v>1</v>
      </c>
      <c r="E68" s="14">
        <v>434.08</v>
      </c>
      <c r="F68" s="14">
        <f>D68*E68</f>
        <v>434.08</v>
      </c>
      <c r="G68" s="14">
        <v>389.99</v>
      </c>
      <c r="H68" s="14">
        <f>D68*G68</f>
        <v>389.99</v>
      </c>
      <c r="I68" s="14">
        <v>515.52</v>
      </c>
      <c r="J68" s="14">
        <f>D68*I68</f>
        <v>515.52</v>
      </c>
    </row>
    <row r="69" spans="1:10" x14ac:dyDescent="0.2">
      <c r="A69" s="17"/>
      <c r="B69" s="17"/>
      <c r="C69" s="17"/>
      <c r="D69" s="17"/>
      <c r="E69" s="17"/>
      <c r="F69" s="18"/>
      <c r="G69" s="29" t="s">
        <v>20</v>
      </c>
      <c r="H69" s="30"/>
      <c r="I69" s="31"/>
      <c r="J69" s="8">
        <f>(F68+H68+J68)/3</f>
        <v>446.53</v>
      </c>
    </row>
    <row r="71" spans="1:10" x14ac:dyDescent="0.2">
      <c r="A71" s="35" t="s">
        <v>3</v>
      </c>
      <c r="B71" s="36"/>
      <c r="C71" s="36"/>
      <c r="D71" s="36"/>
      <c r="E71" s="36"/>
      <c r="F71" s="36"/>
      <c r="G71" s="36"/>
      <c r="H71" s="36"/>
      <c r="I71" s="36"/>
      <c r="J71" s="10"/>
    </row>
    <row r="72" spans="1:10" x14ac:dyDescent="0.2">
      <c r="A72" s="37" t="s">
        <v>30</v>
      </c>
      <c r="B72" s="38"/>
      <c r="C72" s="38"/>
      <c r="D72" s="38"/>
      <c r="E72" s="38"/>
      <c r="F72" s="38"/>
      <c r="G72" s="38"/>
      <c r="H72" s="38"/>
      <c r="I72" s="38"/>
      <c r="J72" s="11"/>
    </row>
    <row r="73" spans="1:10" x14ac:dyDescent="0.2">
      <c r="A73" s="16" t="s">
        <v>0</v>
      </c>
      <c r="B73" s="16" t="s">
        <v>12</v>
      </c>
      <c r="C73" s="16" t="s">
        <v>8</v>
      </c>
      <c r="D73" s="16" t="s">
        <v>9</v>
      </c>
      <c r="E73" s="39" t="s">
        <v>23</v>
      </c>
      <c r="F73" s="40"/>
      <c r="G73" s="39" t="s">
        <v>36</v>
      </c>
      <c r="H73" s="40"/>
      <c r="I73" s="39" t="s">
        <v>37</v>
      </c>
      <c r="J73" s="40"/>
    </row>
    <row r="74" spans="1:10" x14ac:dyDescent="0.2">
      <c r="A74" s="32"/>
      <c r="B74" s="33"/>
      <c r="C74" s="33"/>
      <c r="D74" s="34"/>
      <c r="E74" s="7" t="s">
        <v>10</v>
      </c>
      <c r="F74" s="7" t="s">
        <v>11</v>
      </c>
      <c r="G74" s="7" t="s">
        <v>10</v>
      </c>
      <c r="H74" s="7" t="s">
        <v>11</v>
      </c>
      <c r="I74" s="7" t="s">
        <v>10</v>
      </c>
      <c r="J74" s="7" t="s">
        <v>11</v>
      </c>
    </row>
    <row r="75" spans="1:10" ht="15" x14ac:dyDescent="0.2">
      <c r="A75" s="13">
        <v>11</v>
      </c>
      <c r="B75" s="20" t="s">
        <v>40</v>
      </c>
      <c r="C75" s="15" t="s">
        <v>21</v>
      </c>
      <c r="D75" s="13">
        <v>1</v>
      </c>
      <c r="E75" s="14">
        <v>466.89</v>
      </c>
      <c r="F75" s="14">
        <f>D75*E75</f>
        <v>466.89</v>
      </c>
      <c r="G75" s="14">
        <v>616</v>
      </c>
      <c r="H75" s="14">
        <f>D75*G75</f>
        <v>616</v>
      </c>
      <c r="I75" s="14">
        <v>459.99</v>
      </c>
      <c r="J75" s="14">
        <f>D75*I75</f>
        <v>459.99</v>
      </c>
    </row>
    <row r="76" spans="1:10" x14ac:dyDescent="0.2">
      <c r="A76" s="17"/>
      <c r="B76" s="17"/>
      <c r="C76" s="17"/>
      <c r="D76" s="17"/>
      <c r="E76" s="17"/>
      <c r="F76" s="18"/>
      <c r="G76" s="29" t="s">
        <v>20</v>
      </c>
      <c r="H76" s="30"/>
      <c r="I76" s="31"/>
      <c r="J76" s="8">
        <f>(F75+H75+J75)/3</f>
        <v>514.29333333333329</v>
      </c>
    </row>
    <row r="78" spans="1:10" x14ac:dyDescent="0.2">
      <c r="A78" s="35" t="s">
        <v>3</v>
      </c>
      <c r="B78" s="36"/>
      <c r="C78" s="36"/>
      <c r="D78" s="36"/>
      <c r="E78" s="36"/>
      <c r="F78" s="36"/>
      <c r="G78" s="36"/>
      <c r="H78" s="36"/>
      <c r="I78" s="36"/>
      <c r="J78" s="10"/>
    </row>
    <row r="79" spans="1:10" x14ac:dyDescent="0.2">
      <c r="A79" s="37" t="s">
        <v>30</v>
      </c>
      <c r="B79" s="38"/>
      <c r="C79" s="38"/>
      <c r="D79" s="38"/>
      <c r="E79" s="38"/>
      <c r="F79" s="38"/>
      <c r="G79" s="38"/>
      <c r="H79" s="38"/>
      <c r="I79" s="38"/>
      <c r="J79" s="11"/>
    </row>
    <row r="80" spans="1:10" x14ac:dyDescent="0.2">
      <c r="A80" s="16" t="s">
        <v>0</v>
      </c>
      <c r="B80" s="16" t="s">
        <v>12</v>
      </c>
      <c r="C80" s="16" t="s">
        <v>8</v>
      </c>
      <c r="D80" s="16" t="s">
        <v>9</v>
      </c>
      <c r="E80" s="39" t="s">
        <v>23</v>
      </c>
      <c r="F80" s="40"/>
      <c r="G80" s="39" t="s">
        <v>44</v>
      </c>
      <c r="H80" s="40"/>
      <c r="I80" s="39" t="s">
        <v>37</v>
      </c>
      <c r="J80" s="40"/>
    </row>
    <row r="81" spans="1:10" x14ac:dyDescent="0.2">
      <c r="A81" s="32"/>
      <c r="B81" s="33"/>
      <c r="C81" s="33"/>
      <c r="D81" s="34"/>
      <c r="E81" s="7" t="s">
        <v>10</v>
      </c>
      <c r="F81" s="7" t="s">
        <v>11</v>
      </c>
      <c r="G81" s="7" t="s">
        <v>10</v>
      </c>
      <c r="H81" s="7" t="s">
        <v>11</v>
      </c>
      <c r="I81" s="7" t="s">
        <v>10</v>
      </c>
      <c r="J81" s="7" t="s">
        <v>11</v>
      </c>
    </row>
    <row r="82" spans="1:10" ht="25.5" x14ac:dyDescent="0.2">
      <c r="A82" s="13">
        <v>12</v>
      </c>
      <c r="B82" s="20" t="s">
        <v>41</v>
      </c>
      <c r="C82" s="15" t="s">
        <v>21</v>
      </c>
      <c r="D82" s="13">
        <v>1</v>
      </c>
      <c r="E82" s="14">
        <v>546.19000000000005</v>
      </c>
      <c r="F82" s="14">
        <f>D82*E82</f>
        <v>546.19000000000005</v>
      </c>
      <c r="G82" s="14">
        <v>670</v>
      </c>
      <c r="H82" s="14">
        <f>D82*G82</f>
        <v>670</v>
      </c>
      <c r="I82" s="14">
        <v>489.99</v>
      </c>
      <c r="J82" s="14">
        <f>D82*I82</f>
        <v>489.99</v>
      </c>
    </row>
    <row r="83" spans="1:10" x14ac:dyDescent="0.2">
      <c r="A83" s="17"/>
      <c r="B83" s="17"/>
      <c r="C83" s="17"/>
      <c r="D83" s="17"/>
      <c r="E83" s="17"/>
      <c r="F83" s="18"/>
      <c r="G83" s="29" t="s">
        <v>20</v>
      </c>
      <c r="H83" s="30"/>
      <c r="I83" s="31"/>
      <c r="J83" s="8">
        <f>(F82+H82+J82)/3</f>
        <v>568.72666666666669</v>
      </c>
    </row>
    <row r="85" spans="1:10" x14ac:dyDescent="0.2">
      <c r="A85" s="35" t="s">
        <v>3</v>
      </c>
      <c r="B85" s="36"/>
      <c r="C85" s="36"/>
      <c r="D85" s="36"/>
      <c r="E85" s="36"/>
      <c r="F85" s="36"/>
      <c r="G85" s="36"/>
      <c r="H85" s="36"/>
      <c r="I85" s="36"/>
      <c r="J85" s="10"/>
    </row>
    <row r="86" spans="1:10" x14ac:dyDescent="0.2">
      <c r="A86" s="37" t="s">
        <v>30</v>
      </c>
      <c r="B86" s="38"/>
      <c r="C86" s="38"/>
      <c r="D86" s="38"/>
      <c r="E86" s="38"/>
      <c r="F86" s="38"/>
      <c r="G86" s="38"/>
      <c r="H86" s="38"/>
      <c r="I86" s="38"/>
      <c r="J86" s="11"/>
    </row>
    <row r="87" spans="1:10" x14ac:dyDescent="0.2">
      <c r="A87" s="16" t="s">
        <v>0</v>
      </c>
      <c r="B87" s="16" t="s">
        <v>12</v>
      </c>
      <c r="C87" s="16" t="s">
        <v>8</v>
      </c>
      <c r="D87" s="16" t="s">
        <v>9</v>
      </c>
      <c r="E87" s="39" t="s">
        <v>23</v>
      </c>
      <c r="F87" s="40"/>
      <c r="G87" s="39" t="s">
        <v>43</v>
      </c>
      <c r="H87" s="40"/>
      <c r="I87" s="39" t="s">
        <v>37</v>
      </c>
      <c r="J87" s="40"/>
    </row>
    <row r="88" spans="1:10" x14ac:dyDescent="0.2">
      <c r="A88" s="32"/>
      <c r="B88" s="33"/>
      <c r="C88" s="33"/>
      <c r="D88" s="34"/>
      <c r="E88" s="7" t="s">
        <v>10</v>
      </c>
      <c r="F88" s="7" t="s">
        <v>11</v>
      </c>
      <c r="G88" s="7" t="s">
        <v>10</v>
      </c>
      <c r="H88" s="7" t="s">
        <v>11</v>
      </c>
      <c r="I88" s="7" t="s">
        <v>10</v>
      </c>
      <c r="J88" s="7" t="s">
        <v>11</v>
      </c>
    </row>
    <row r="89" spans="1:10" ht="15" x14ac:dyDescent="0.2">
      <c r="A89" s="13">
        <v>13</v>
      </c>
      <c r="B89" s="20" t="s">
        <v>42</v>
      </c>
      <c r="C89" s="15" t="s">
        <v>21</v>
      </c>
      <c r="D89" s="13">
        <v>1</v>
      </c>
      <c r="E89" s="14">
        <v>604.54</v>
      </c>
      <c r="F89" s="14">
        <f>D89*E89</f>
        <v>604.54</v>
      </c>
      <c r="G89" s="14">
        <v>738.47</v>
      </c>
      <c r="H89" s="14">
        <f>D89*G89</f>
        <v>738.47</v>
      </c>
      <c r="I89" s="14">
        <v>669.99</v>
      </c>
      <c r="J89" s="14">
        <f>D89*I89</f>
        <v>669.99</v>
      </c>
    </row>
    <row r="90" spans="1:10" x14ac:dyDescent="0.2">
      <c r="A90" s="17"/>
      <c r="B90" s="17"/>
      <c r="C90" s="17"/>
      <c r="D90" s="17"/>
      <c r="E90" s="17"/>
      <c r="F90" s="18"/>
      <c r="G90" s="29" t="s">
        <v>20</v>
      </c>
      <c r="H90" s="30"/>
      <c r="I90" s="31"/>
      <c r="J90" s="8">
        <f>(F89+H89+J89)/3</f>
        <v>671</v>
      </c>
    </row>
    <row r="92" spans="1:10" x14ac:dyDescent="0.2">
      <c r="A92" s="35" t="s">
        <v>3</v>
      </c>
      <c r="B92" s="36"/>
      <c r="C92" s="36"/>
      <c r="D92" s="36"/>
      <c r="E92" s="36"/>
      <c r="F92" s="36"/>
      <c r="G92" s="36"/>
      <c r="H92" s="36"/>
      <c r="I92" s="36"/>
      <c r="J92" s="10"/>
    </row>
    <row r="93" spans="1:10" x14ac:dyDescent="0.2">
      <c r="A93" s="37" t="s">
        <v>30</v>
      </c>
      <c r="B93" s="38"/>
      <c r="C93" s="38"/>
      <c r="D93" s="38"/>
      <c r="E93" s="38"/>
      <c r="F93" s="38"/>
      <c r="G93" s="38"/>
      <c r="H93" s="38"/>
      <c r="I93" s="38"/>
      <c r="J93" s="11"/>
    </row>
    <row r="94" spans="1:10" x14ac:dyDescent="0.2">
      <c r="A94" s="16" t="s">
        <v>0</v>
      </c>
      <c r="B94" s="16" t="s">
        <v>12</v>
      </c>
      <c r="C94" s="16" t="s">
        <v>8</v>
      </c>
      <c r="D94" s="16" t="s">
        <v>9</v>
      </c>
      <c r="E94" s="39" t="s">
        <v>37</v>
      </c>
      <c r="F94" s="40"/>
      <c r="G94" s="39" t="s">
        <v>49</v>
      </c>
      <c r="H94" s="40"/>
      <c r="I94" s="39" t="s">
        <v>50</v>
      </c>
      <c r="J94" s="40"/>
    </row>
    <row r="95" spans="1:10" x14ac:dyDescent="0.2">
      <c r="A95" s="32"/>
      <c r="B95" s="33"/>
      <c r="C95" s="33"/>
      <c r="D95" s="34"/>
      <c r="E95" s="7" t="s">
        <v>10</v>
      </c>
      <c r="F95" s="7" t="s">
        <v>11</v>
      </c>
      <c r="G95" s="7" t="s">
        <v>10</v>
      </c>
      <c r="H95" s="7" t="s">
        <v>11</v>
      </c>
      <c r="I95" s="7" t="s">
        <v>10</v>
      </c>
      <c r="J95" s="7" t="s">
        <v>11</v>
      </c>
    </row>
    <row r="96" spans="1:10" ht="15" x14ac:dyDescent="0.2">
      <c r="A96" s="13">
        <v>14</v>
      </c>
      <c r="B96" s="20" t="s">
        <v>48</v>
      </c>
      <c r="C96" s="15" t="s">
        <v>21</v>
      </c>
      <c r="D96" s="13">
        <v>1</v>
      </c>
      <c r="E96" s="14">
        <v>1299.99</v>
      </c>
      <c r="F96" s="14">
        <f>D96*E96</f>
        <v>1299.99</v>
      </c>
      <c r="G96" s="14">
        <v>1100</v>
      </c>
      <c r="H96" s="14">
        <f>D96*G96</f>
        <v>1100</v>
      </c>
      <c r="I96" s="14">
        <v>1135.67</v>
      </c>
      <c r="J96" s="14">
        <f>D96*I96</f>
        <v>1135.67</v>
      </c>
    </row>
    <row r="97" spans="1:10" x14ac:dyDescent="0.2">
      <c r="A97" s="17"/>
      <c r="B97" s="17"/>
      <c r="C97" s="17"/>
      <c r="D97" s="17"/>
      <c r="E97" s="17"/>
      <c r="F97" s="18"/>
      <c r="G97" s="29" t="s">
        <v>20</v>
      </c>
      <c r="H97" s="30"/>
      <c r="I97" s="31"/>
      <c r="J97" s="8">
        <f>(F96+H96+J96)/3</f>
        <v>1178.5533333333333</v>
      </c>
    </row>
    <row r="99" spans="1:10" x14ac:dyDescent="0.2">
      <c r="A99" s="35" t="s">
        <v>3</v>
      </c>
      <c r="B99" s="36"/>
      <c r="C99" s="36"/>
      <c r="D99" s="36"/>
      <c r="E99" s="36"/>
      <c r="F99" s="36"/>
      <c r="G99" s="36"/>
      <c r="H99" s="36"/>
      <c r="I99" s="36"/>
      <c r="J99" s="10"/>
    </row>
    <row r="100" spans="1:10" x14ac:dyDescent="0.2">
      <c r="A100" s="37" t="s">
        <v>30</v>
      </c>
      <c r="B100" s="38"/>
      <c r="C100" s="38"/>
      <c r="D100" s="38"/>
      <c r="E100" s="38"/>
      <c r="F100" s="38"/>
      <c r="G100" s="38"/>
      <c r="H100" s="38"/>
      <c r="I100" s="38"/>
      <c r="J100" s="11"/>
    </row>
    <row r="101" spans="1:10" ht="12.75" customHeight="1" x14ac:dyDescent="0.2">
      <c r="A101" s="16" t="s">
        <v>0</v>
      </c>
      <c r="B101" s="16" t="s">
        <v>12</v>
      </c>
      <c r="C101" s="16" t="s">
        <v>8</v>
      </c>
      <c r="D101" s="16" t="s">
        <v>9</v>
      </c>
      <c r="E101" s="39" t="s">
        <v>37</v>
      </c>
      <c r="F101" s="40"/>
      <c r="G101" s="39" t="s">
        <v>49</v>
      </c>
      <c r="H101" s="40"/>
      <c r="I101" s="39" t="s">
        <v>50</v>
      </c>
      <c r="J101" s="40"/>
    </row>
    <row r="102" spans="1:10" x14ac:dyDescent="0.2">
      <c r="A102" s="32"/>
      <c r="B102" s="33"/>
      <c r="C102" s="33"/>
      <c r="D102" s="34"/>
      <c r="E102" s="7" t="s">
        <v>10</v>
      </c>
      <c r="F102" s="7" t="s">
        <v>11</v>
      </c>
      <c r="G102" s="7" t="s">
        <v>10</v>
      </c>
      <c r="H102" s="7" t="s">
        <v>11</v>
      </c>
      <c r="I102" s="7" t="s">
        <v>10</v>
      </c>
      <c r="J102" s="7" t="s">
        <v>11</v>
      </c>
    </row>
    <row r="103" spans="1:10" ht="15" x14ac:dyDescent="0.2">
      <c r="A103" s="13">
        <v>15</v>
      </c>
      <c r="B103" s="20" t="s">
        <v>52</v>
      </c>
      <c r="C103" s="15" t="s">
        <v>21</v>
      </c>
      <c r="D103" s="13">
        <v>1</v>
      </c>
      <c r="E103" s="14">
        <v>1139.99</v>
      </c>
      <c r="F103" s="14">
        <f>D103*E103</f>
        <v>1139.99</v>
      </c>
      <c r="G103" s="14">
        <v>926.75</v>
      </c>
      <c r="H103" s="14">
        <f>D103*G103</f>
        <v>926.75</v>
      </c>
      <c r="I103" s="14">
        <v>1195.0999999999999</v>
      </c>
      <c r="J103" s="14">
        <v>1195.0999999999999</v>
      </c>
    </row>
    <row r="104" spans="1:10" x14ac:dyDescent="0.2">
      <c r="A104" s="17"/>
      <c r="B104" s="17"/>
      <c r="C104" s="17"/>
      <c r="D104" s="17"/>
      <c r="E104" s="17"/>
      <c r="F104" s="18"/>
      <c r="G104" s="29" t="s">
        <v>20</v>
      </c>
      <c r="H104" s="30"/>
      <c r="I104" s="31"/>
      <c r="J104" s="8">
        <f>(F103+H103+J103)/3</f>
        <v>1087.28</v>
      </c>
    </row>
    <row r="106" spans="1:10" x14ac:dyDescent="0.2">
      <c r="A106" s="35" t="s">
        <v>3</v>
      </c>
      <c r="B106" s="36"/>
      <c r="C106" s="36"/>
      <c r="D106" s="36"/>
      <c r="E106" s="36"/>
      <c r="F106" s="36"/>
      <c r="G106" s="36"/>
      <c r="H106" s="36"/>
      <c r="I106" s="36"/>
      <c r="J106" s="10"/>
    </row>
    <row r="107" spans="1:10" x14ac:dyDescent="0.2">
      <c r="A107" s="37" t="s">
        <v>30</v>
      </c>
      <c r="B107" s="38"/>
      <c r="C107" s="38"/>
      <c r="D107" s="38"/>
      <c r="E107" s="38"/>
      <c r="F107" s="38"/>
      <c r="G107" s="38"/>
      <c r="H107" s="38"/>
      <c r="I107" s="38"/>
      <c r="J107" s="11"/>
    </row>
    <row r="108" spans="1:10" ht="12.75" customHeight="1" x14ac:dyDescent="0.2">
      <c r="A108" s="16" t="s">
        <v>0</v>
      </c>
      <c r="B108" s="16" t="s">
        <v>12</v>
      </c>
      <c r="C108" s="16" t="s">
        <v>8</v>
      </c>
      <c r="D108" s="16" t="s">
        <v>9</v>
      </c>
      <c r="E108" s="39" t="s">
        <v>23</v>
      </c>
      <c r="F108" s="40"/>
      <c r="G108" s="39" t="s">
        <v>37</v>
      </c>
      <c r="H108" s="40"/>
      <c r="I108" s="39" t="s">
        <v>50</v>
      </c>
      <c r="J108" s="40"/>
    </row>
    <row r="109" spans="1:10" x14ac:dyDescent="0.2">
      <c r="A109" s="32"/>
      <c r="B109" s="33"/>
      <c r="C109" s="33"/>
      <c r="D109" s="34"/>
      <c r="E109" s="7" t="s">
        <v>10</v>
      </c>
      <c r="F109" s="7" t="s">
        <v>11</v>
      </c>
      <c r="G109" s="7" t="s">
        <v>10</v>
      </c>
      <c r="H109" s="7" t="s">
        <v>11</v>
      </c>
      <c r="I109" s="7" t="s">
        <v>10</v>
      </c>
      <c r="J109" s="7" t="s">
        <v>11</v>
      </c>
    </row>
    <row r="110" spans="1:10" ht="15" x14ac:dyDescent="0.2">
      <c r="A110" s="13">
        <v>16</v>
      </c>
      <c r="B110" s="20" t="s">
        <v>53</v>
      </c>
      <c r="C110" s="15" t="s">
        <v>21</v>
      </c>
      <c r="D110" s="13">
        <v>1</v>
      </c>
      <c r="E110" s="14">
        <v>1358.62</v>
      </c>
      <c r="F110" s="14">
        <f>D110*E110</f>
        <v>1358.62</v>
      </c>
      <c r="G110" s="14">
        <v>1449.99</v>
      </c>
      <c r="H110" s="14">
        <f>D110*G110</f>
        <v>1449.99</v>
      </c>
      <c r="I110" s="14">
        <v>1391.47</v>
      </c>
      <c r="J110" s="14">
        <f>D110*I110</f>
        <v>1391.47</v>
      </c>
    </row>
    <row r="111" spans="1:10" x14ac:dyDescent="0.2">
      <c r="A111" s="17"/>
      <c r="B111" s="17"/>
      <c r="C111" s="17"/>
      <c r="D111" s="17"/>
      <c r="E111" s="17"/>
      <c r="F111" s="18"/>
      <c r="G111" s="29" t="s">
        <v>20</v>
      </c>
      <c r="H111" s="30"/>
      <c r="I111" s="31"/>
      <c r="J111" s="8">
        <f>(F110+H110+J110)/3</f>
        <v>1400.0266666666666</v>
      </c>
    </row>
    <row r="114" spans="1:10" x14ac:dyDescent="0.2">
      <c r="A114" s="35" t="s">
        <v>3</v>
      </c>
      <c r="B114" s="36"/>
      <c r="C114" s="36"/>
      <c r="D114" s="36"/>
      <c r="E114" s="36"/>
      <c r="F114" s="36"/>
      <c r="G114" s="36"/>
      <c r="H114" s="36"/>
      <c r="I114" s="36"/>
      <c r="J114" s="10"/>
    </row>
    <row r="115" spans="1:10" x14ac:dyDescent="0.2">
      <c r="A115" s="37" t="s">
        <v>30</v>
      </c>
      <c r="B115" s="38"/>
      <c r="C115" s="38"/>
      <c r="D115" s="38"/>
      <c r="E115" s="38"/>
      <c r="F115" s="38"/>
      <c r="G115" s="38"/>
      <c r="H115" s="38"/>
      <c r="I115" s="38"/>
      <c r="J115" s="11"/>
    </row>
    <row r="116" spans="1:10" x14ac:dyDescent="0.2">
      <c r="A116" s="16" t="s">
        <v>0</v>
      </c>
      <c r="B116" s="16" t="s">
        <v>12</v>
      </c>
      <c r="C116" s="16" t="s">
        <v>8</v>
      </c>
      <c r="D116" s="16" t="s">
        <v>9</v>
      </c>
      <c r="E116" s="39" t="s">
        <v>23</v>
      </c>
      <c r="F116" s="40"/>
      <c r="G116" s="39" t="s">
        <v>55</v>
      </c>
      <c r="H116" s="40"/>
      <c r="I116" s="39"/>
      <c r="J116" s="40"/>
    </row>
    <row r="117" spans="1:10" x14ac:dyDescent="0.2">
      <c r="A117" s="32"/>
      <c r="B117" s="33"/>
      <c r="C117" s="33"/>
      <c r="D117" s="34"/>
      <c r="E117" s="7" t="s">
        <v>10</v>
      </c>
      <c r="F117" s="7" t="s">
        <v>11</v>
      </c>
      <c r="G117" s="7" t="s">
        <v>10</v>
      </c>
      <c r="H117" s="7" t="s">
        <v>11</v>
      </c>
      <c r="I117" s="7" t="s">
        <v>10</v>
      </c>
      <c r="J117" s="7" t="s">
        <v>11</v>
      </c>
    </row>
    <row r="118" spans="1:10" ht="15" x14ac:dyDescent="0.2">
      <c r="A118" s="13">
        <v>17</v>
      </c>
      <c r="B118" s="20" t="s">
        <v>56</v>
      </c>
      <c r="C118" s="15" t="s">
        <v>21</v>
      </c>
      <c r="D118" s="13">
        <v>1</v>
      </c>
      <c r="E118" s="14">
        <v>384.67</v>
      </c>
      <c r="F118" s="14">
        <f>D118*E118</f>
        <v>384.67</v>
      </c>
      <c r="G118" s="14">
        <v>520</v>
      </c>
      <c r="H118" s="14">
        <f>D118*G118</f>
        <v>520</v>
      </c>
      <c r="I118" s="14"/>
      <c r="J118" s="14"/>
    </row>
    <row r="119" spans="1:10" x14ac:dyDescent="0.2">
      <c r="A119" s="17"/>
      <c r="B119" s="17"/>
      <c r="C119" s="17"/>
      <c r="D119" s="17"/>
      <c r="E119" s="17"/>
      <c r="F119" s="18"/>
      <c r="G119" s="29" t="s">
        <v>20</v>
      </c>
      <c r="H119" s="30"/>
      <c r="I119" s="31"/>
      <c r="J119" s="8">
        <f>(F118+H118)/2</f>
        <v>452.33500000000004</v>
      </c>
    </row>
    <row r="121" spans="1:10" x14ac:dyDescent="0.2">
      <c r="A121" s="35" t="s">
        <v>3</v>
      </c>
      <c r="B121" s="36"/>
      <c r="C121" s="36"/>
      <c r="D121" s="36"/>
      <c r="E121" s="36"/>
      <c r="F121" s="36"/>
      <c r="G121" s="36"/>
      <c r="H121" s="36"/>
      <c r="I121" s="36"/>
      <c r="J121" s="10"/>
    </row>
    <row r="122" spans="1:10" x14ac:dyDescent="0.2">
      <c r="A122" s="37" t="s">
        <v>30</v>
      </c>
      <c r="B122" s="38"/>
      <c r="C122" s="38"/>
      <c r="D122" s="38"/>
      <c r="E122" s="38"/>
      <c r="F122" s="38"/>
      <c r="G122" s="38"/>
      <c r="H122" s="38"/>
      <c r="I122" s="38"/>
      <c r="J122" s="11"/>
    </row>
    <row r="123" spans="1:10" x14ac:dyDescent="0.2">
      <c r="A123" s="16" t="s">
        <v>0</v>
      </c>
      <c r="B123" s="16" t="s">
        <v>12</v>
      </c>
      <c r="C123" s="16" t="s">
        <v>8</v>
      </c>
      <c r="D123" s="16" t="s">
        <v>9</v>
      </c>
      <c r="E123" s="39" t="s">
        <v>23</v>
      </c>
      <c r="F123" s="40"/>
      <c r="G123" s="39" t="s">
        <v>37</v>
      </c>
      <c r="H123" s="40"/>
      <c r="I123" s="39" t="s">
        <v>58</v>
      </c>
      <c r="J123" s="40"/>
    </row>
    <row r="124" spans="1:10" x14ac:dyDescent="0.2">
      <c r="A124" s="32"/>
      <c r="B124" s="33"/>
      <c r="C124" s="33"/>
      <c r="D124" s="34"/>
      <c r="E124" s="7" t="s">
        <v>10</v>
      </c>
      <c r="F124" s="7" t="s">
        <v>11</v>
      </c>
      <c r="G124" s="7" t="s">
        <v>10</v>
      </c>
      <c r="H124" s="7" t="s">
        <v>11</v>
      </c>
      <c r="I124" s="7" t="s">
        <v>10</v>
      </c>
      <c r="J124" s="7" t="s">
        <v>11</v>
      </c>
    </row>
    <row r="125" spans="1:10" ht="15" x14ac:dyDescent="0.2">
      <c r="A125" s="13">
        <v>18</v>
      </c>
      <c r="B125" s="20" t="s">
        <v>57</v>
      </c>
      <c r="C125" s="15" t="s">
        <v>21</v>
      </c>
      <c r="D125" s="13">
        <v>1</v>
      </c>
      <c r="E125" s="14">
        <v>553.09</v>
      </c>
      <c r="F125" s="14">
        <f>D125*E125</f>
        <v>553.09</v>
      </c>
      <c r="G125" s="14">
        <v>509.99</v>
      </c>
      <c r="H125" s="14">
        <f>D125*G125</f>
        <v>509.99</v>
      </c>
      <c r="I125" s="14">
        <v>712.65</v>
      </c>
      <c r="J125" s="14">
        <f>D125*I125</f>
        <v>712.65</v>
      </c>
    </row>
    <row r="126" spans="1:10" x14ac:dyDescent="0.2">
      <c r="A126" s="17"/>
      <c r="B126" s="17"/>
      <c r="C126" s="17"/>
      <c r="D126" s="17"/>
      <c r="E126" s="17"/>
      <c r="F126" s="18"/>
      <c r="G126" s="29" t="s">
        <v>20</v>
      </c>
      <c r="H126" s="30"/>
      <c r="I126" s="31"/>
      <c r="J126" s="8">
        <f>(F125+H125+J125)/3</f>
        <v>591.91</v>
      </c>
    </row>
    <row r="128" spans="1:10" x14ac:dyDescent="0.2">
      <c r="A128" s="35" t="s">
        <v>3</v>
      </c>
      <c r="B128" s="36"/>
      <c r="C128" s="36"/>
      <c r="D128" s="36"/>
      <c r="E128" s="36"/>
      <c r="F128" s="36"/>
      <c r="G128" s="36"/>
      <c r="H128" s="36"/>
      <c r="I128" s="36"/>
      <c r="J128" s="10"/>
    </row>
    <row r="129" spans="1:10" x14ac:dyDescent="0.2">
      <c r="A129" s="37" t="s">
        <v>30</v>
      </c>
      <c r="B129" s="38"/>
      <c r="C129" s="38"/>
      <c r="D129" s="38"/>
      <c r="E129" s="38"/>
      <c r="F129" s="38"/>
      <c r="G129" s="38"/>
      <c r="H129" s="38"/>
      <c r="I129" s="38"/>
      <c r="J129" s="11"/>
    </row>
    <row r="130" spans="1:10" x14ac:dyDescent="0.2">
      <c r="A130" s="16" t="s">
        <v>0</v>
      </c>
      <c r="B130" s="16" t="s">
        <v>12</v>
      </c>
      <c r="C130" s="16" t="s">
        <v>8</v>
      </c>
      <c r="D130" s="16" t="s">
        <v>9</v>
      </c>
      <c r="E130" s="39" t="s">
        <v>23</v>
      </c>
      <c r="F130" s="40"/>
      <c r="G130" s="39" t="s">
        <v>37</v>
      </c>
      <c r="H130" s="40"/>
      <c r="I130" s="39" t="s">
        <v>55</v>
      </c>
      <c r="J130" s="40"/>
    </row>
    <row r="131" spans="1:10" x14ac:dyDescent="0.2">
      <c r="A131" s="32"/>
      <c r="B131" s="33"/>
      <c r="C131" s="33"/>
      <c r="D131" s="34"/>
      <c r="E131" s="7" t="s">
        <v>10</v>
      </c>
      <c r="F131" s="7" t="s">
        <v>11</v>
      </c>
      <c r="G131" s="7" t="s">
        <v>10</v>
      </c>
      <c r="H131" s="7" t="s">
        <v>11</v>
      </c>
      <c r="I131" s="7" t="s">
        <v>10</v>
      </c>
      <c r="J131" s="7" t="s">
        <v>11</v>
      </c>
    </row>
    <row r="132" spans="1:10" ht="15" x14ac:dyDescent="0.2">
      <c r="A132" s="13">
        <v>19</v>
      </c>
      <c r="B132" s="20" t="s">
        <v>54</v>
      </c>
      <c r="C132" s="15" t="s">
        <v>21</v>
      </c>
      <c r="D132" s="13">
        <v>1</v>
      </c>
      <c r="E132" s="14">
        <v>598.38</v>
      </c>
      <c r="F132" s="14">
        <f>D132*E132</f>
        <v>598.38</v>
      </c>
      <c r="G132" s="14">
        <v>619.99</v>
      </c>
      <c r="H132" s="14">
        <f>D132*G132</f>
        <v>619.99</v>
      </c>
      <c r="I132" s="14">
        <v>950</v>
      </c>
      <c r="J132" s="14">
        <f>D132*I132</f>
        <v>950</v>
      </c>
    </row>
    <row r="133" spans="1:10" x14ac:dyDescent="0.2">
      <c r="A133" s="17"/>
      <c r="B133" s="17"/>
      <c r="C133" s="17"/>
      <c r="D133" s="17"/>
      <c r="E133" s="17"/>
      <c r="F133" s="18"/>
      <c r="G133" s="29" t="s">
        <v>20</v>
      </c>
      <c r="H133" s="30"/>
      <c r="I133" s="31"/>
      <c r="J133" s="8">
        <f>(F132+H132+J132)/3</f>
        <v>722.79</v>
      </c>
    </row>
    <row r="135" spans="1:10" x14ac:dyDescent="0.2">
      <c r="A135" s="35" t="s">
        <v>3</v>
      </c>
      <c r="B135" s="36"/>
      <c r="C135" s="36"/>
      <c r="D135" s="36"/>
      <c r="E135" s="36"/>
      <c r="F135" s="36"/>
      <c r="G135" s="36"/>
      <c r="H135" s="36"/>
      <c r="I135" s="36"/>
      <c r="J135" s="10"/>
    </row>
    <row r="136" spans="1:10" x14ac:dyDescent="0.2">
      <c r="A136" s="37" t="s">
        <v>30</v>
      </c>
      <c r="B136" s="38"/>
      <c r="C136" s="38"/>
      <c r="D136" s="38"/>
      <c r="E136" s="38"/>
      <c r="F136" s="38"/>
      <c r="G136" s="38"/>
      <c r="H136" s="38"/>
      <c r="I136" s="38"/>
      <c r="J136" s="11"/>
    </row>
    <row r="137" spans="1:10" x14ac:dyDescent="0.2">
      <c r="A137" s="16" t="s">
        <v>0</v>
      </c>
      <c r="B137" s="16" t="s">
        <v>12</v>
      </c>
      <c r="C137" s="16" t="s">
        <v>8</v>
      </c>
      <c r="D137" s="16" t="s">
        <v>9</v>
      </c>
      <c r="E137" s="39" t="s">
        <v>60</v>
      </c>
      <c r="F137" s="40"/>
      <c r="G137" s="39" t="s">
        <v>55</v>
      </c>
      <c r="H137" s="40"/>
      <c r="I137" s="39"/>
      <c r="J137" s="40"/>
    </row>
    <row r="138" spans="1:10" x14ac:dyDescent="0.2">
      <c r="A138" s="32"/>
      <c r="B138" s="33"/>
      <c r="C138" s="33"/>
      <c r="D138" s="34"/>
      <c r="E138" s="7" t="s">
        <v>10</v>
      </c>
      <c r="F138" s="7" t="s">
        <v>11</v>
      </c>
      <c r="G138" s="7" t="s">
        <v>10</v>
      </c>
      <c r="H138" s="7" t="s">
        <v>11</v>
      </c>
      <c r="I138" s="7" t="s">
        <v>10</v>
      </c>
      <c r="J138" s="7" t="s">
        <v>11</v>
      </c>
    </row>
    <row r="139" spans="1:10" ht="15" x14ac:dyDescent="0.2">
      <c r="A139" s="13">
        <v>20</v>
      </c>
      <c r="B139" s="20" t="s">
        <v>59</v>
      </c>
      <c r="C139" s="15" t="s">
        <v>21</v>
      </c>
      <c r="D139" s="13">
        <v>1</v>
      </c>
      <c r="E139" s="14">
        <v>1690</v>
      </c>
      <c r="F139" s="14">
        <f>D139*E139</f>
        <v>1690</v>
      </c>
      <c r="G139" s="14">
        <v>1400</v>
      </c>
      <c r="H139" s="14">
        <f>D139*G139</f>
        <v>1400</v>
      </c>
      <c r="I139" s="14"/>
      <c r="J139" s="14"/>
    </row>
    <row r="140" spans="1:10" x14ac:dyDescent="0.2">
      <c r="A140" s="17"/>
      <c r="B140" s="17"/>
      <c r="C140" s="17"/>
      <c r="D140" s="17"/>
      <c r="E140" s="17"/>
      <c r="F140" s="18"/>
      <c r="G140" s="29" t="s">
        <v>20</v>
      </c>
      <c r="H140" s="30"/>
      <c r="I140" s="31"/>
      <c r="J140" s="8">
        <f>(F139+H139)/2</f>
        <v>1545</v>
      </c>
    </row>
    <row r="142" spans="1:10" x14ac:dyDescent="0.2">
      <c r="A142" s="35" t="s">
        <v>3</v>
      </c>
      <c r="B142" s="36"/>
      <c r="C142" s="36"/>
      <c r="D142" s="36"/>
      <c r="E142" s="36"/>
      <c r="F142" s="36"/>
      <c r="G142" s="36"/>
      <c r="H142" s="36"/>
      <c r="I142" s="36"/>
      <c r="J142" s="10"/>
    </row>
    <row r="143" spans="1:10" x14ac:dyDescent="0.2">
      <c r="A143" s="37" t="s">
        <v>30</v>
      </c>
      <c r="B143" s="38"/>
      <c r="C143" s="38"/>
      <c r="D143" s="38"/>
      <c r="E143" s="38"/>
      <c r="F143" s="38"/>
      <c r="G143" s="38"/>
      <c r="H143" s="38"/>
      <c r="I143" s="38"/>
      <c r="J143" s="11"/>
    </row>
    <row r="144" spans="1:10" x14ac:dyDescent="0.2">
      <c r="A144" s="16" t="s">
        <v>0</v>
      </c>
      <c r="B144" s="16" t="s">
        <v>12</v>
      </c>
      <c r="C144" s="16" t="s">
        <v>8</v>
      </c>
      <c r="D144" s="16" t="s">
        <v>9</v>
      </c>
      <c r="E144" s="39" t="s">
        <v>23</v>
      </c>
      <c r="F144" s="40"/>
      <c r="G144" s="39" t="s">
        <v>68</v>
      </c>
      <c r="H144" s="40"/>
      <c r="I144" s="39" t="s">
        <v>37</v>
      </c>
      <c r="J144" s="40"/>
    </row>
    <row r="145" spans="1:10" x14ac:dyDescent="0.2">
      <c r="A145" s="32"/>
      <c r="B145" s="33"/>
      <c r="C145" s="33"/>
      <c r="D145" s="34"/>
      <c r="E145" s="7" t="s">
        <v>10</v>
      </c>
      <c r="F145" s="7" t="s">
        <v>11</v>
      </c>
      <c r="G145" s="7" t="s">
        <v>10</v>
      </c>
      <c r="H145" s="7" t="s">
        <v>11</v>
      </c>
      <c r="I145" s="7" t="s">
        <v>10</v>
      </c>
      <c r="J145" s="7" t="s">
        <v>11</v>
      </c>
    </row>
    <row r="146" spans="1:10" ht="25.5" x14ac:dyDescent="0.2">
      <c r="A146" s="13">
        <v>21</v>
      </c>
      <c r="B146" s="20" t="s">
        <v>61</v>
      </c>
      <c r="C146" s="15" t="s">
        <v>21</v>
      </c>
      <c r="D146" s="13">
        <v>1</v>
      </c>
      <c r="E146" s="14">
        <v>144.72999999999999</v>
      </c>
      <c r="F146" s="14">
        <f>D146*E146</f>
        <v>144.72999999999999</v>
      </c>
      <c r="G146" s="14">
        <v>188</v>
      </c>
      <c r="H146" s="14">
        <f>D146*G146</f>
        <v>188</v>
      </c>
      <c r="I146" s="14">
        <v>199.99</v>
      </c>
      <c r="J146" s="14">
        <f>I146*D146</f>
        <v>199.99</v>
      </c>
    </row>
    <row r="147" spans="1:10" x14ac:dyDescent="0.2">
      <c r="A147" s="17"/>
      <c r="B147" s="17"/>
      <c r="C147" s="17"/>
      <c r="D147" s="17"/>
      <c r="E147" s="17"/>
      <c r="F147" s="18"/>
      <c r="G147" s="29" t="s">
        <v>20</v>
      </c>
      <c r="H147" s="30"/>
      <c r="I147" s="31"/>
      <c r="J147" s="8">
        <f>(F146+H146+J146)/3</f>
        <v>177.57333333333335</v>
      </c>
    </row>
    <row r="149" spans="1:10" x14ac:dyDescent="0.2">
      <c r="A149" s="35" t="s">
        <v>3</v>
      </c>
      <c r="B149" s="36"/>
      <c r="C149" s="36"/>
      <c r="D149" s="36"/>
      <c r="E149" s="36"/>
      <c r="F149" s="36"/>
      <c r="G149" s="36"/>
      <c r="H149" s="36"/>
      <c r="I149" s="36"/>
      <c r="J149" s="10"/>
    </row>
    <row r="150" spans="1:10" x14ac:dyDescent="0.2">
      <c r="A150" s="37" t="s">
        <v>30</v>
      </c>
      <c r="B150" s="38"/>
      <c r="C150" s="38"/>
      <c r="D150" s="38"/>
      <c r="E150" s="38"/>
      <c r="F150" s="38"/>
      <c r="G150" s="38"/>
      <c r="H150" s="38"/>
      <c r="I150" s="38"/>
      <c r="J150" s="11"/>
    </row>
    <row r="151" spans="1:10" x14ac:dyDescent="0.2">
      <c r="A151" s="16" t="s">
        <v>0</v>
      </c>
      <c r="B151" s="16" t="s">
        <v>12</v>
      </c>
      <c r="C151" s="16" t="s">
        <v>8</v>
      </c>
      <c r="D151" s="16" t="s">
        <v>9</v>
      </c>
      <c r="E151" s="39" t="s">
        <v>23</v>
      </c>
      <c r="F151" s="40"/>
      <c r="G151" s="39" t="s">
        <v>68</v>
      </c>
      <c r="H151" s="40"/>
      <c r="I151" s="39" t="s">
        <v>37</v>
      </c>
      <c r="J151" s="40"/>
    </row>
    <row r="152" spans="1:10" x14ac:dyDescent="0.2">
      <c r="A152" s="32"/>
      <c r="B152" s="33"/>
      <c r="C152" s="33"/>
      <c r="D152" s="34"/>
      <c r="E152" s="7" t="s">
        <v>10</v>
      </c>
      <c r="F152" s="7" t="s">
        <v>11</v>
      </c>
      <c r="G152" s="7" t="s">
        <v>10</v>
      </c>
      <c r="H152" s="7" t="s">
        <v>11</v>
      </c>
      <c r="I152" s="7" t="s">
        <v>10</v>
      </c>
      <c r="J152" s="7" t="s">
        <v>11</v>
      </c>
    </row>
    <row r="153" spans="1:10" ht="25.5" x14ac:dyDescent="0.2">
      <c r="A153" s="13">
        <v>22</v>
      </c>
      <c r="B153" s="20" t="s">
        <v>70</v>
      </c>
      <c r="C153" s="15" t="s">
        <v>21</v>
      </c>
      <c r="D153" s="13">
        <v>1</v>
      </c>
      <c r="E153" s="14">
        <v>159.91</v>
      </c>
      <c r="F153" s="14">
        <f>D153*E153</f>
        <v>159.91</v>
      </c>
      <c r="G153" s="14">
        <v>188</v>
      </c>
      <c r="H153" s="14">
        <f>D153*G153</f>
        <v>188</v>
      </c>
      <c r="I153" s="14">
        <v>199.99</v>
      </c>
      <c r="J153" s="14">
        <f>I153*D153</f>
        <v>199.99</v>
      </c>
    </row>
    <row r="154" spans="1:10" x14ac:dyDescent="0.2">
      <c r="A154" s="17"/>
      <c r="B154" s="17"/>
      <c r="C154" s="17"/>
      <c r="D154" s="17"/>
      <c r="E154" s="17"/>
      <c r="F154" s="18"/>
      <c r="G154" s="29" t="s">
        <v>20</v>
      </c>
      <c r="H154" s="30"/>
      <c r="I154" s="31"/>
      <c r="J154" s="8">
        <f>(F153+H153+J153)/3</f>
        <v>182.63333333333333</v>
      </c>
    </row>
    <row r="156" spans="1:10" x14ac:dyDescent="0.2">
      <c r="A156" s="35" t="s">
        <v>3</v>
      </c>
      <c r="B156" s="36"/>
      <c r="C156" s="36"/>
      <c r="D156" s="36"/>
      <c r="E156" s="36"/>
      <c r="F156" s="36"/>
      <c r="G156" s="36"/>
      <c r="H156" s="36"/>
      <c r="I156" s="36"/>
      <c r="J156" s="10"/>
    </row>
    <row r="157" spans="1:10" x14ac:dyDescent="0.2">
      <c r="A157" s="37" t="s">
        <v>30</v>
      </c>
      <c r="B157" s="38"/>
      <c r="C157" s="38"/>
      <c r="D157" s="38"/>
      <c r="E157" s="38"/>
      <c r="F157" s="38"/>
      <c r="G157" s="38"/>
      <c r="H157" s="38"/>
      <c r="I157" s="38"/>
      <c r="J157" s="11"/>
    </row>
    <row r="158" spans="1:10" x14ac:dyDescent="0.2">
      <c r="A158" s="16" t="s">
        <v>0</v>
      </c>
      <c r="B158" s="16" t="s">
        <v>12</v>
      </c>
      <c r="C158" s="16" t="s">
        <v>8</v>
      </c>
      <c r="D158" s="16" t="s">
        <v>9</v>
      </c>
      <c r="E158" s="39" t="s">
        <v>23</v>
      </c>
      <c r="F158" s="40"/>
      <c r="G158" s="39" t="s">
        <v>68</v>
      </c>
      <c r="H158" s="40"/>
      <c r="I158" s="39" t="s">
        <v>37</v>
      </c>
      <c r="J158" s="40"/>
    </row>
    <row r="159" spans="1:10" x14ac:dyDescent="0.2">
      <c r="A159" s="32"/>
      <c r="B159" s="33"/>
      <c r="C159" s="33"/>
      <c r="D159" s="34"/>
      <c r="E159" s="7" t="s">
        <v>10</v>
      </c>
      <c r="F159" s="7" t="s">
        <v>11</v>
      </c>
      <c r="G159" s="7" t="s">
        <v>10</v>
      </c>
      <c r="H159" s="7" t="s">
        <v>11</v>
      </c>
      <c r="I159" s="7" t="s">
        <v>10</v>
      </c>
      <c r="J159" s="7" t="s">
        <v>11</v>
      </c>
    </row>
    <row r="160" spans="1:10" ht="25.5" x14ac:dyDescent="0.2">
      <c r="A160" s="13">
        <v>23</v>
      </c>
      <c r="B160" s="20" t="s">
        <v>71</v>
      </c>
      <c r="C160" s="15" t="s">
        <v>21</v>
      </c>
      <c r="D160" s="13">
        <v>1</v>
      </c>
      <c r="E160" s="14">
        <v>239.78</v>
      </c>
      <c r="F160" s="14">
        <f>D160*E160</f>
        <v>239.78</v>
      </c>
      <c r="G160" s="14">
        <v>188</v>
      </c>
      <c r="H160" s="14">
        <f>D160*G160</f>
        <v>188</v>
      </c>
      <c r="I160" s="14">
        <v>289.99</v>
      </c>
      <c r="J160" s="14">
        <f>I160*D160</f>
        <v>289.99</v>
      </c>
    </row>
    <row r="161" spans="1:10" x14ac:dyDescent="0.2">
      <c r="A161" s="17"/>
      <c r="B161" s="17"/>
      <c r="C161" s="17"/>
      <c r="D161" s="17"/>
      <c r="E161" s="17"/>
      <c r="F161" s="18"/>
      <c r="G161" s="29" t="s">
        <v>20</v>
      </c>
      <c r="H161" s="30"/>
      <c r="I161" s="31"/>
      <c r="J161" s="8">
        <f>(F160+H160+J160)/3</f>
        <v>239.25666666666666</v>
      </c>
    </row>
    <row r="163" spans="1:10" x14ac:dyDescent="0.2">
      <c r="A163" s="37" t="s">
        <v>30</v>
      </c>
      <c r="B163" s="38"/>
      <c r="C163" s="38"/>
      <c r="D163" s="38"/>
      <c r="E163" s="38"/>
      <c r="F163" s="38"/>
      <c r="G163" s="38"/>
      <c r="H163" s="38"/>
      <c r="I163" s="38"/>
      <c r="J163" s="11"/>
    </row>
    <row r="164" spans="1:10" x14ac:dyDescent="0.2">
      <c r="A164" s="16" t="s">
        <v>0</v>
      </c>
      <c r="B164" s="16" t="s">
        <v>12</v>
      </c>
      <c r="C164" s="16" t="s">
        <v>8</v>
      </c>
      <c r="D164" s="16" t="s">
        <v>9</v>
      </c>
      <c r="E164" s="39" t="s">
        <v>23</v>
      </c>
      <c r="F164" s="40"/>
      <c r="G164" s="39" t="s">
        <v>55</v>
      </c>
      <c r="H164" s="40"/>
      <c r="I164" s="39" t="s">
        <v>37</v>
      </c>
      <c r="J164" s="40"/>
    </row>
    <row r="165" spans="1:10" x14ac:dyDescent="0.2">
      <c r="A165" s="32"/>
      <c r="B165" s="33"/>
      <c r="C165" s="33"/>
      <c r="D165" s="34"/>
      <c r="E165" s="7" t="s">
        <v>10</v>
      </c>
      <c r="F165" s="7" t="s">
        <v>11</v>
      </c>
      <c r="G165" s="7" t="s">
        <v>10</v>
      </c>
      <c r="H165" s="7" t="s">
        <v>11</v>
      </c>
      <c r="I165" s="7" t="s">
        <v>10</v>
      </c>
      <c r="J165" s="7" t="s">
        <v>11</v>
      </c>
    </row>
    <row r="166" spans="1:10" ht="25.5" x14ac:dyDescent="0.2">
      <c r="A166" s="13">
        <v>24</v>
      </c>
      <c r="B166" s="20" t="s">
        <v>72</v>
      </c>
      <c r="C166" s="15" t="s">
        <v>21</v>
      </c>
      <c r="D166" s="13">
        <v>1</v>
      </c>
      <c r="E166" s="14">
        <v>370.99</v>
      </c>
      <c r="F166" s="14">
        <f>D166*E166</f>
        <v>370.99</v>
      </c>
      <c r="G166" s="14">
        <v>340</v>
      </c>
      <c r="H166" s="14">
        <f>D166*G166</f>
        <v>340</v>
      </c>
      <c r="I166" s="14">
        <v>389.99</v>
      </c>
      <c r="J166" s="14">
        <f>I166*D166</f>
        <v>389.99</v>
      </c>
    </row>
    <row r="167" spans="1:10" x14ac:dyDescent="0.2">
      <c r="A167" s="17" t="s">
        <v>73</v>
      </c>
      <c r="B167" s="17"/>
      <c r="C167" s="17"/>
      <c r="D167" s="17"/>
      <c r="E167" s="17"/>
      <c r="F167" s="18"/>
      <c r="G167" s="29" t="s">
        <v>20</v>
      </c>
      <c r="H167" s="30"/>
      <c r="I167" s="31"/>
      <c r="J167" s="8">
        <f>(F166+H166+J166)/3</f>
        <v>366.99333333333334</v>
      </c>
    </row>
    <row r="169" spans="1:10" x14ac:dyDescent="0.2">
      <c r="A169" s="37" t="s">
        <v>30</v>
      </c>
      <c r="B169" s="38"/>
      <c r="C169" s="38"/>
      <c r="D169" s="38"/>
      <c r="E169" s="38"/>
      <c r="F169" s="38"/>
      <c r="G169" s="38"/>
      <c r="H169" s="38"/>
      <c r="I169" s="38"/>
      <c r="J169" s="11"/>
    </row>
    <row r="170" spans="1:10" x14ac:dyDescent="0.2">
      <c r="A170" s="16" t="s">
        <v>0</v>
      </c>
      <c r="B170" s="16" t="s">
        <v>12</v>
      </c>
      <c r="C170" s="16" t="s">
        <v>8</v>
      </c>
      <c r="D170" s="16" t="s">
        <v>9</v>
      </c>
      <c r="E170" s="39" t="s">
        <v>76</v>
      </c>
      <c r="F170" s="40"/>
      <c r="G170" s="39" t="s">
        <v>55</v>
      </c>
      <c r="H170" s="40"/>
      <c r="I170" s="39" t="s">
        <v>37</v>
      </c>
      <c r="J170" s="40"/>
    </row>
    <row r="171" spans="1:10" x14ac:dyDescent="0.2">
      <c r="A171" s="32"/>
      <c r="B171" s="33"/>
      <c r="C171" s="33"/>
      <c r="D171" s="34"/>
      <c r="E171" s="7" t="s">
        <v>10</v>
      </c>
      <c r="F171" s="7" t="s">
        <v>11</v>
      </c>
      <c r="G171" s="7" t="s">
        <v>10</v>
      </c>
      <c r="H171" s="7" t="s">
        <v>11</v>
      </c>
      <c r="I171" s="7" t="s">
        <v>10</v>
      </c>
      <c r="J171" s="7" t="s">
        <v>11</v>
      </c>
    </row>
    <row r="172" spans="1:10" ht="25.5" x14ac:dyDescent="0.2">
      <c r="A172" s="13">
        <v>25</v>
      </c>
      <c r="B172" s="20" t="s">
        <v>74</v>
      </c>
      <c r="C172" s="15" t="s">
        <v>21</v>
      </c>
      <c r="D172" s="13">
        <v>1</v>
      </c>
      <c r="E172" s="14">
        <v>450</v>
      </c>
      <c r="F172" s="14">
        <f>D172*E172</f>
        <v>450</v>
      </c>
      <c r="G172" s="14">
        <v>559</v>
      </c>
      <c r="H172" s="14">
        <f>D172*G172</f>
        <v>559</v>
      </c>
      <c r="I172" s="14">
        <v>513.99</v>
      </c>
      <c r="J172" s="14">
        <f>I172*D172</f>
        <v>513.99</v>
      </c>
    </row>
    <row r="173" spans="1:10" x14ac:dyDescent="0.2">
      <c r="A173" s="17" t="s">
        <v>73</v>
      </c>
      <c r="B173" s="17"/>
      <c r="C173" s="17"/>
      <c r="D173" s="17"/>
      <c r="E173" s="17"/>
      <c r="F173" s="18"/>
      <c r="G173" s="29" t="s">
        <v>20</v>
      </c>
      <c r="H173" s="30"/>
      <c r="I173" s="31"/>
      <c r="J173" s="8">
        <f>(F172+H172+J172)/3</f>
        <v>507.66333333333336</v>
      </c>
    </row>
    <row r="175" spans="1:10" x14ac:dyDescent="0.2">
      <c r="A175" s="37" t="s">
        <v>30</v>
      </c>
      <c r="B175" s="38"/>
      <c r="C175" s="38"/>
      <c r="D175" s="38"/>
      <c r="E175" s="38"/>
      <c r="F175" s="38"/>
      <c r="G175" s="38"/>
      <c r="H175" s="38"/>
      <c r="I175" s="38"/>
      <c r="J175" s="11"/>
    </row>
    <row r="176" spans="1:10" x14ac:dyDescent="0.2">
      <c r="A176" s="16" t="s">
        <v>0</v>
      </c>
      <c r="B176" s="16" t="s">
        <v>12</v>
      </c>
      <c r="C176" s="16" t="s">
        <v>8</v>
      </c>
      <c r="D176" s="16" t="s">
        <v>9</v>
      </c>
      <c r="E176" s="39" t="s">
        <v>27</v>
      </c>
      <c r="F176" s="40"/>
      <c r="G176" s="39" t="s">
        <v>55</v>
      </c>
      <c r="H176" s="40"/>
      <c r="I176" s="39" t="s">
        <v>37</v>
      </c>
      <c r="J176" s="40"/>
    </row>
    <row r="177" spans="1:10" x14ac:dyDescent="0.2">
      <c r="A177" s="32"/>
      <c r="B177" s="33"/>
      <c r="C177" s="33"/>
      <c r="D177" s="34"/>
      <c r="E177" s="7" t="s">
        <v>10</v>
      </c>
      <c r="F177" s="7" t="s">
        <v>11</v>
      </c>
      <c r="G177" s="7" t="s">
        <v>10</v>
      </c>
      <c r="H177" s="7" t="s">
        <v>11</v>
      </c>
      <c r="I177" s="7" t="s">
        <v>10</v>
      </c>
      <c r="J177" s="7" t="s">
        <v>11</v>
      </c>
    </row>
    <row r="178" spans="1:10" ht="25.5" x14ac:dyDescent="0.2">
      <c r="A178" s="13">
        <v>26</v>
      </c>
      <c r="B178" s="20" t="s">
        <v>75</v>
      </c>
      <c r="C178" s="15" t="s">
        <v>21</v>
      </c>
      <c r="D178" s="13">
        <v>1</v>
      </c>
      <c r="E178" s="14">
        <v>497.9</v>
      </c>
      <c r="F178" s="14">
        <f>D178*E178</f>
        <v>497.9</v>
      </c>
      <c r="G178" s="14">
        <v>510</v>
      </c>
      <c r="H178" s="14">
        <f>D178*G178</f>
        <v>510</v>
      </c>
      <c r="I178" s="14">
        <v>513.99</v>
      </c>
      <c r="J178" s="14">
        <f>I178*D178</f>
        <v>513.99</v>
      </c>
    </row>
    <row r="179" spans="1:10" x14ac:dyDescent="0.2">
      <c r="A179" s="17" t="s">
        <v>73</v>
      </c>
      <c r="B179" s="17"/>
      <c r="C179" s="17"/>
      <c r="D179" s="17"/>
      <c r="E179" s="17"/>
      <c r="F179" s="18"/>
      <c r="G179" s="29" t="s">
        <v>20</v>
      </c>
      <c r="H179" s="30"/>
      <c r="I179" s="31"/>
      <c r="J179" s="8">
        <f>(F178+H178+J178)/3</f>
        <v>507.29666666666662</v>
      </c>
    </row>
    <row r="181" spans="1:10" x14ac:dyDescent="0.2">
      <c r="A181" s="37" t="s">
        <v>30</v>
      </c>
      <c r="B181" s="38"/>
      <c r="C181" s="38"/>
      <c r="D181" s="38"/>
      <c r="E181" s="38"/>
      <c r="F181" s="38"/>
      <c r="G181" s="38"/>
      <c r="H181" s="38"/>
      <c r="I181" s="38"/>
      <c r="J181" s="11"/>
    </row>
    <row r="182" spans="1:10" x14ac:dyDescent="0.2">
      <c r="A182" s="16" t="s">
        <v>0</v>
      </c>
      <c r="B182" s="16" t="s">
        <v>12</v>
      </c>
      <c r="C182" s="16" t="s">
        <v>8</v>
      </c>
      <c r="D182" s="16" t="s">
        <v>9</v>
      </c>
      <c r="E182" s="39" t="s">
        <v>49</v>
      </c>
      <c r="F182" s="40"/>
      <c r="G182" s="39" t="s">
        <v>37</v>
      </c>
      <c r="H182" s="40"/>
      <c r="I182" s="39" t="s">
        <v>78</v>
      </c>
      <c r="J182" s="40"/>
    </row>
    <row r="183" spans="1:10" x14ac:dyDescent="0.2">
      <c r="A183" s="32"/>
      <c r="B183" s="33"/>
      <c r="C183" s="33"/>
      <c r="D183" s="34"/>
      <c r="E183" s="7" t="s">
        <v>10</v>
      </c>
      <c r="F183" s="7" t="s">
        <v>11</v>
      </c>
      <c r="G183" s="7" t="s">
        <v>10</v>
      </c>
      <c r="H183" s="7" t="s">
        <v>11</v>
      </c>
      <c r="I183" s="7" t="s">
        <v>10</v>
      </c>
      <c r="J183" s="7" t="s">
        <v>11</v>
      </c>
    </row>
    <row r="184" spans="1:10" ht="25.5" x14ac:dyDescent="0.2">
      <c r="A184" s="13">
        <v>27</v>
      </c>
      <c r="B184" s="20" t="s">
        <v>77</v>
      </c>
      <c r="C184" s="15" t="s">
        <v>21</v>
      </c>
      <c r="D184" s="13">
        <v>1</v>
      </c>
      <c r="E184" s="14">
        <v>330</v>
      </c>
      <c r="F184" s="14">
        <f>D184*E184</f>
        <v>330</v>
      </c>
      <c r="G184" s="14">
        <v>703.8</v>
      </c>
      <c r="H184" s="14">
        <f>D184*G184</f>
        <v>703.8</v>
      </c>
      <c r="I184" s="14">
        <v>849</v>
      </c>
      <c r="J184" s="14">
        <f>I184*D184</f>
        <v>849</v>
      </c>
    </row>
    <row r="185" spans="1:10" x14ac:dyDescent="0.2">
      <c r="A185" s="17" t="s">
        <v>73</v>
      </c>
      <c r="B185" s="17"/>
      <c r="C185" s="17"/>
      <c r="D185" s="17"/>
      <c r="E185" s="17"/>
      <c r="F185" s="18"/>
      <c r="G185" s="29" t="s">
        <v>20</v>
      </c>
      <c r="H185" s="30"/>
      <c r="I185" s="31"/>
      <c r="J185" s="8">
        <f>(F184+H184+J184)/3</f>
        <v>627.6</v>
      </c>
    </row>
    <row r="187" spans="1:10" x14ac:dyDescent="0.2">
      <c r="A187" s="37" t="s">
        <v>30</v>
      </c>
      <c r="B187" s="38"/>
      <c r="C187" s="38"/>
      <c r="D187" s="38"/>
      <c r="E187" s="38"/>
      <c r="F187" s="38"/>
      <c r="G187" s="38"/>
      <c r="H187" s="38"/>
      <c r="I187" s="38"/>
      <c r="J187" s="11"/>
    </row>
    <row r="188" spans="1:10" x14ac:dyDescent="0.2">
      <c r="A188" s="16" t="s">
        <v>0</v>
      </c>
      <c r="B188" s="16" t="s">
        <v>12</v>
      </c>
      <c r="C188" s="16" t="s">
        <v>8</v>
      </c>
      <c r="D188" s="16" t="s">
        <v>9</v>
      </c>
      <c r="E188" s="39" t="s">
        <v>80</v>
      </c>
      <c r="F188" s="40"/>
      <c r="G188" s="39" t="s">
        <v>37</v>
      </c>
      <c r="H188" s="40"/>
      <c r="I188" s="39" t="s">
        <v>78</v>
      </c>
      <c r="J188" s="40"/>
    </row>
    <row r="189" spans="1:10" x14ac:dyDescent="0.2">
      <c r="A189" s="32"/>
      <c r="B189" s="33"/>
      <c r="C189" s="33"/>
      <c r="D189" s="34"/>
      <c r="E189" s="7" t="s">
        <v>10</v>
      </c>
      <c r="F189" s="7" t="s">
        <v>11</v>
      </c>
      <c r="G189" s="7" t="s">
        <v>10</v>
      </c>
      <c r="H189" s="7" t="s">
        <v>11</v>
      </c>
      <c r="I189" s="7" t="s">
        <v>10</v>
      </c>
      <c r="J189" s="7" t="s">
        <v>11</v>
      </c>
    </row>
    <row r="190" spans="1:10" ht="25.5" x14ac:dyDescent="0.2">
      <c r="A190" s="13">
        <v>28</v>
      </c>
      <c r="B190" s="20" t="s">
        <v>79</v>
      </c>
      <c r="C190" s="15" t="s">
        <v>21</v>
      </c>
      <c r="D190" s="13">
        <v>1</v>
      </c>
      <c r="E190" s="14">
        <v>470</v>
      </c>
      <c r="F190" s="14">
        <f>D190*E190</f>
        <v>470</v>
      </c>
      <c r="G190" s="14">
        <v>703.8</v>
      </c>
      <c r="H190" s="14">
        <f>D190*G190</f>
        <v>703.8</v>
      </c>
      <c r="I190" s="14">
        <v>849</v>
      </c>
      <c r="J190" s="14">
        <f>I190*D190</f>
        <v>849</v>
      </c>
    </row>
    <row r="191" spans="1:10" x14ac:dyDescent="0.2">
      <c r="A191" s="17" t="s">
        <v>73</v>
      </c>
      <c r="B191" s="17"/>
      <c r="C191" s="17"/>
      <c r="D191" s="17"/>
      <c r="E191" s="17"/>
      <c r="F191" s="18"/>
      <c r="G191" s="29" t="s">
        <v>20</v>
      </c>
      <c r="H191" s="30"/>
      <c r="I191" s="31"/>
      <c r="J191" s="8">
        <f>(F190+H190+J190)/3</f>
        <v>674.26666666666665</v>
      </c>
    </row>
    <row r="193" spans="1:10" x14ac:dyDescent="0.2">
      <c r="A193" s="37" t="s">
        <v>30</v>
      </c>
      <c r="B193" s="38"/>
      <c r="C193" s="38"/>
      <c r="D193" s="38"/>
      <c r="E193" s="38"/>
      <c r="F193" s="38"/>
      <c r="G193" s="38"/>
      <c r="H193" s="38"/>
      <c r="I193" s="38"/>
      <c r="J193" s="11"/>
    </row>
    <row r="194" spans="1:10" x14ac:dyDescent="0.2">
      <c r="A194" s="16" t="s">
        <v>0</v>
      </c>
      <c r="B194" s="16" t="s">
        <v>12</v>
      </c>
      <c r="C194" s="16" t="s">
        <v>8</v>
      </c>
      <c r="D194" s="16" t="s">
        <v>9</v>
      </c>
      <c r="E194" s="39" t="s">
        <v>23</v>
      </c>
      <c r="F194" s="40"/>
      <c r="G194" s="39" t="s">
        <v>37</v>
      </c>
      <c r="H194" s="40"/>
      <c r="I194" s="39" t="s">
        <v>68</v>
      </c>
      <c r="J194" s="40"/>
    </row>
    <row r="195" spans="1:10" x14ac:dyDescent="0.2">
      <c r="A195" s="32"/>
      <c r="B195" s="33"/>
      <c r="C195" s="33"/>
      <c r="D195" s="34"/>
      <c r="E195" s="7" t="s">
        <v>10</v>
      </c>
      <c r="F195" s="7" t="s">
        <v>11</v>
      </c>
      <c r="G195" s="7" t="s">
        <v>10</v>
      </c>
      <c r="H195" s="7" t="s">
        <v>11</v>
      </c>
      <c r="I195" s="7" t="s">
        <v>10</v>
      </c>
      <c r="J195" s="7" t="s">
        <v>11</v>
      </c>
    </row>
    <row r="196" spans="1:10" ht="25.5" x14ac:dyDescent="0.2">
      <c r="A196" s="13">
        <v>29</v>
      </c>
      <c r="B196" s="20" t="s">
        <v>81</v>
      </c>
      <c r="C196" s="15" t="s">
        <v>21</v>
      </c>
      <c r="D196" s="13">
        <v>1</v>
      </c>
      <c r="E196" s="14">
        <v>120.75</v>
      </c>
      <c r="F196" s="14">
        <f>D196*E196</f>
        <v>120.75</v>
      </c>
      <c r="G196" s="14">
        <v>199.99</v>
      </c>
      <c r="H196" s="14">
        <f>D196*G196</f>
        <v>199.99</v>
      </c>
      <c r="I196" s="14">
        <v>122.82</v>
      </c>
      <c r="J196" s="14">
        <f>I196*D196</f>
        <v>122.82</v>
      </c>
    </row>
    <row r="197" spans="1:10" x14ac:dyDescent="0.2">
      <c r="A197" s="17" t="s">
        <v>73</v>
      </c>
      <c r="B197" s="17"/>
      <c r="C197" s="17"/>
      <c r="D197" s="17"/>
      <c r="E197" s="17"/>
      <c r="F197" s="18"/>
      <c r="G197" s="29" t="s">
        <v>20</v>
      </c>
      <c r="H197" s="30"/>
      <c r="I197" s="31"/>
      <c r="J197" s="8">
        <f>(F196+H196+J196)/3</f>
        <v>147.85333333333332</v>
      </c>
    </row>
    <row r="199" spans="1:10" x14ac:dyDescent="0.2">
      <c r="A199" s="37" t="s">
        <v>30</v>
      </c>
      <c r="B199" s="38"/>
      <c r="C199" s="38"/>
      <c r="D199" s="38"/>
      <c r="E199" s="38"/>
      <c r="F199" s="38"/>
      <c r="G199" s="38"/>
      <c r="H199" s="38"/>
      <c r="I199" s="38"/>
      <c r="J199" s="11"/>
    </row>
    <row r="200" spans="1:10" x14ac:dyDescent="0.2">
      <c r="A200" s="16" t="s">
        <v>0</v>
      </c>
      <c r="B200" s="16" t="s">
        <v>12</v>
      </c>
      <c r="C200" s="16" t="s">
        <v>8</v>
      </c>
      <c r="D200" s="16" t="s">
        <v>9</v>
      </c>
      <c r="E200" s="39" t="s">
        <v>23</v>
      </c>
      <c r="F200" s="40"/>
      <c r="G200" s="39" t="s">
        <v>37</v>
      </c>
      <c r="H200" s="40"/>
      <c r="I200" s="39" t="s">
        <v>68</v>
      </c>
      <c r="J200" s="40"/>
    </row>
    <row r="201" spans="1:10" x14ac:dyDescent="0.2">
      <c r="A201" s="32"/>
      <c r="B201" s="33"/>
      <c r="C201" s="33"/>
      <c r="D201" s="34"/>
      <c r="E201" s="7" t="s">
        <v>10</v>
      </c>
      <c r="F201" s="7" t="s">
        <v>11</v>
      </c>
      <c r="G201" s="7" t="s">
        <v>10</v>
      </c>
      <c r="H201" s="7" t="s">
        <v>11</v>
      </c>
      <c r="I201" s="7" t="s">
        <v>10</v>
      </c>
      <c r="J201" s="7" t="s">
        <v>11</v>
      </c>
    </row>
    <row r="202" spans="1:10" ht="25.5" x14ac:dyDescent="0.2">
      <c r="A202" s="13">
        <v>30</v>
      </c>
      <c r="B202" s="20" t="s">
        <v>82</v>
      </c>
      <c r="C202" s="15" t="s">
        <v>21</v>
      </c>
      <c r="D202" s="13">
        <v>1</v>
      </c>
      <c r="E202" s="14">
        <v>189.28</v>
      </c>
      <c r="F202" s="14">
        <f>D202*E202</f>
        <v>189.28</v>
      </c>
      <c r="G202" s="14">
        <v>199.99</v>
      </c>
      <c r="H202" s="14">
        <f>D202*G202</f>
        <v>199.99</v>
      </c>
      <c r="I202" s="14">
        <v>122.82</v>
      </c>
      <c r="J202" s="14">
        <f>I202*D202</f>
        <v>122.82</v>
      </c>
    </row>
    <row r="203" spans="1:10" x14ac:dyDescent="0.2">
      <c r="A203" s="17" t="s">
        <v>73</v>
      </c>
      <c r="B203" s="17"/>
      <c r="C203" s="17"/>
      <c r="D203" s="17"/>
      <c r="E203" s="17"/>
      <c r="F203" s="18"/>
      <c r="G203" s="29" t="s">
        <v>20</v>
      </c>
      <c r="H203" s="30"/>
      <c r="I203" s="31"/>
      <c r="J203" s="8">
        <f>(F202+H202+J202)/3</f>
        <v>170.69666666666663</v>
      </c>
    </row>
    <row r="205" spans="1:10" x14ac:dyDescent="0.2">
      <c r="A205" s="37" t="s">
        <v>30</v>
      </c>
      <c r="B205" s="38"/>
      <c r="C205" s="38"/>
      <c r="D205" s="38"/>
      <c r="E205" s="38"/>
      <c r="F205" s="38"/>
      <c r="G205" s="38"/>
      <c r="H205" s="38"/>
      <c r="I205" s="38"/>
      <c r="J205" s="11"/>
    </row>
    <row r="206" spans="1:10" x14ac:dyDescent="0.2">
      <c r="A206" s="16" t="s">
        <v>0</v>
      </c>
      <c r="B206" s="16" t="s">
        <v>12</v>
      </c>
      <c r="C206" s="16" t="s">
        <v>8</v>
      </c>
      <c r="D206" s="16" t="s">
        <v>9</v>
      </c>
      <c r="E206" s="39" t="s">
        <v>23</v>
      </c>
      <c r="F206" s="40"/>
      <c r="G206" s="39" t="s">
        <v>37</v>
      </c>
      <c r="H206" s="40"/>
      <c r="I206" s="39" t="s">
        <v>68</v>
      </c>
      <c r="J206" s="40"/>
    </row>
    <row r="207" spans="1:10" x14ac:dyDescent="0.2">
      <c r="A207" s="32"/>
      <c r="B207" s="33"/>
      <c r="C207" s="33"/>
      <c r="D207" s="34"/>
      <c r="E207" s="7" t="s">
        <v>10</v>
      </c>
      <c r="F207" s="7" t="s">
        <v>11</v>
      </c>
      <c r="G207" s="7" t="s">
        <v>10</v>
      </c>
      <c r="H207" s="7" t="s">
        <v>11</v>
      </c>
      <c r="I207" s="7" t="s">
        <v>10</v>
      </c>
      <c r="J207" s="7" t="s">
        <v>11</v>
      </c>
    </row>
    <row r="208" spans="1:10" ht="25.5" x14ac:dyDescent="0.2">
      <c r="A208" s="13">
        <v>31</v>
      </c>
      <c r="B208" s="20" t="s">
        <v>83</v>
      </c>
      <c r="C208" s="15" t="s">
        <v>21</v>
      </c>
      <c r="D208" s="13">
        <v>1</v>
      </c>
      <c r="E208" s="14">
        <v>211.78</v>
      </c>
      <c r="F208" s="14">
        <f>D208*E208</f>
        <v>211.78</v>
      </c>
      <c r="G208" s="14">
        <v>225.99</v>
      </c>
      <c r="H208" s="14">
        <f>D208*G208</f>
        <v>225.99</v>
      </c>
      <c r="I208" s="14">
        <v>159.9</v>
      </c>
      <c r="J208" s="14">
        <f>I208*D208</f>
        <v>159.9</v>
      </c>
    </row>
    <row r="209" spans="1:10" x14ac:dyDescent="0.2">
      <c r="A209" s="17" t="s">
        <v>73</v>
      </c>
      <c r="B209" s="17"/>
      <c r="C209" s="17"/>
      <c r="D209" s="17"/>
      <c r="E209" s="17"/>
      <c r="F209" s="18"/>
      <c r="G209" s="29" t="s">
        <v>20</v>
      </c>
      <c r="H209" s="30"/>
      <c r="I209" s="31"/>
      <c r="J209" s="8">
        <f>(F208+H208+J208)/3</f>
        <v>199.22333333333333</v>
      </c>
    </row>
    <row r="211" spans="1:10" x14ac:dyDescent="0.2">
      <c r="A211" s="37" t="s">
        <v>30</v>
      </c>
      <c r="B211" s="38"/>
      <c r="C211" s="38"/>
      <c r="D211" s="38"/>
      <c r="E211" s="38"/>
      <c r="F211" s="38"/>
      <c r="G211" s="38"/>
      <c r="H211" s="38"/>
      <c r="I211" s="38"/>
      <c r="J211" s="11"/>
    </row>
    <row r="212" spans="1:10" x14ac:dyDescent="0.2">
      <c r="A212" s="16" t="s">
        <v>0</v>
      </c>
      <c r="B212" s="16" t="s">
        <v>12</v>
      </c>
      <c r="C212" s="16" t="s">
        <v>8</v>
      </c>
      <c r="D212" s="16" t="s">
        <v>9</v>
      </c>
      <c r="E212" s="39" t="s">
        <v>23</v>
      </c>
      <c r="F212" s="40"/>
      <c r="G212" s="39" t="s">
        <v>37</v>
      </c>
      <c r="H212" s="40"/>
      <c r="I212" s="39" t="s">
        <v>89</v>
      </c>
      <c r="J212" s="40"/>
    </row>
    <row r="213" spans="1:10" x14ac:dyDescent="0.2">
      <c r="A213" s="32"/>
      <c r="B213" s="33"/>
      <c r="C213" s="33"/>
      <c r="D213" s="34"/>
      <c r="E213" s="7" t="s">
        <v>10</v>
      </c>
      <c r="F213" s="7" t="s">
        <v>11</v>
      </c>
      <c r="G213" s="7" t="s">
        <v>10</v>
      </c>
      <c r="H213" s="7" t="s">
        <v>11</v>
      </c>
      <c r="I213" s="7" t="s">
        <v>10</v>
      </c>
      <c r="J213" s="7" t="s">
        <v>11</v>
      </c>
    </row>
    <row r="214" spans="1:10" ht="25.5" x14ac:dyDescent="0.2">
      <c r="A214" s="13">
        <v>32</v>
      </c>
      <c r="B214" s="20" t="s">
        <v>84</v>
      </c>
      <c r="C214" s="15" t="s">
        <v>21</v>
      </c>
      <c r="D214" s="13">
        <v>1</v>
      </c>
      <c r="E214" s="14">
        <v>245.04</v>
      </c>
      <c r="F214" s="14">
        <f>D214*E214</f>
        <v>245.04</v>
      </c>
      <c r="G214" s="14">
        <v>225.99</v>
      </c>
      <c r="H214" s="14">
        <f>D214*G214</f>
        <v>225.99</v>
      </c>
      <c r="I214" s="14">
        <v>343.15</v>
      </c>
      <c r="J214" s="14">
        <f>I214*D214</f>
        <v>343.15</v>
      </c>
    </row>
    <row r="215" spans="1:10" x14ac:dyDescent="0.2">
      <c r="A215" s="17" t="s">
        <v>73</v>
      </c>
      <c r="B215" s="17"/>
      <c r="C215" s="17"/>
      <c r="D215" s="17"/>
      <c r="E215" s="17"/>
      <c r="F215" s="18"/>
      <c r="G215" s="29" t="s">
        <v>20</v>
      </c>
      <c r="H215" s="30"/>
      <c r="I215" s="31"/>
      <c r="J215" s="8">
        <f>(F214+H214+J214)/3</f>
        <v>271.39333333333332</v>
      </c>
    </row>
    <row r="217" spans="1:10" x14ac:dyDescent="0.2">
      <c r="A217" s="37" t="s">
        <v>30</v>
      </c>
      <c r="B217" s="38"/>
      <c r="C217" s="38"/>
      <c r="D217" s="38"/>
      <c r="E217" s="38"/>
      <c r="F217" s="38"/>
      <c r="G217" s="38"/>
      <c r="H217" s="38"/>
      <c r="I217" s="38"/>
      <c r="J217" s="11"/>
    </row>
    <row r="218" spans="1:10" x14ac:dyDescent="0.2">
      <c r="A218" s="16" t="s">
        <v>0</v>
      </c>
      <c r="B218" s="16" t="s">
        <v>12</v>
      </c>
      <c r="C218" s="16" t="s">
        <v>8</v>
      </c>
      <c r="D218" s="16" t="s">
        <v>9</v>
      </c>
      <c r="E218" s="39" t="s">
        <v>23</v>
      </c>
      <c r="F218" s="40"/>
      <c r="G218" s="39" t="s">
        <v>37</v>
      </c>
      <c r="H218" s="40"/>
      <c r="I218" s="39" t="s">
        <v>89</v>
      </c>
      <c r="J218" s="40"/>
    </row>
    <row r="219" spans="1:10" x14ac:dyDescent="0.2">
      <c r="A219" s="32"/>
      <c r="B219" s="33"/>
      <c r="C219" s="33"/>
      <c r="D219" s="34"/>
      <c r="E219" s="7" t="s">
        <v>10</v>
      </c>
      <c r="F219" s="7" t="s">
        <v>11</v>
      </c>
      <c r="G219" s="7" t="s">
        <v>10</v>
      </c>
      <c r="H219" s="7" t="s">
        <v>11</v>
      </c>
      <c r="I219" s="7" t="s">
        <v>10</v>
      </c>
      <c r="J219" s="7" t="s">
        <v>11</v>
      </c>
    </row>
    <row r="220" spans="1:10" ht="25.5" x14ac:dyDescent="0.2">
      <c r="A220" s="13">
        <v>33</v>
      </c>
      <c r="B220" s="20" t="s">
        <v>85</v>
      </c>
      <c r="C220" s="15" t="s">
        <v>21</v>
      </c>
      <c r="D220" s="13">
        <v>1</v>
      </c>
      <c r="E220" s="14">
        <v>252.96</v>
      </c>
      <c r="F220" s="14">
        <f>D220*E220</f>
        <v>252.96</v>
      </c>
      <c r="G220" s="14">
        <v>256.99</v>
      </c>
      <c r="H220" s="14">
        <f>D220*G220</f>
        <v>256.99</v>
      </c>
      <c r="I220" s="14">
        <v>459.9</v>
      </c>
      <c r="J220" s="14">
        <f>I220*D220</f>
        <v>459.9</v>
      </c>
    </row>
    <row r="221" spans="1:10" x14ac:dyDescent="0.2">
      <c r="A221" s="17" t="s">
        <v>73</v>
      </c>
      <c r="B221" s="17"/>
      <c r="C221" s="17"/>
      <c r="D221" s="17"/>
      <c r="E221" s="17"/>
      <c r="F221" s="18"/>
      <c r="G221" s="29" t="s">
        <v>20</v>
      </c>
      <c r="H221" s="30"/>
      <c r="I221" s="31"/>
      <c r="J221" s="8">
        <f>(F220+H220+J220)/3</f>
        <v>323.28333333333336</v>
      </c>
    </row>
    <row r="223" spans="1:10" x14ac:dyDescent="0.2">
      <c r="A223" s="37" t="s">
        <v>30</v>
      </c>
      <c r="B223" s="38"/>
      <c r="C223" s="38"/>
      <c r="D223" s="38"/>
      <c r="E223" s="38"/>
      <c r="F223" s="38"/>
      <c r="G223" s="38"/>
      <c r="H223" s="38"/>
      <c r="I223" s="38"/>
      <c r="J223" s="11"/>
    </row>
    <row r="224" spans="1:10" x14ac:dyDescent="0.2">
      <c r="A224" s="16" t="s">
        <v>0</v>
      </c>
      <c r="B224" s="16" t="s">
        <v>12</v>
      </c>
      <c r="C224" s="16" t="s">
        <v>8</v>
      </c>
      <c r="D224" s="16" t="s">
        <v>9</v>
      </c>
      <c r="E224" s="39" t="s">
        <v>23</v>
      </c>
      <c r="F224" s="40"/>
      <c r="G224" s="39" t="s">
        <v>37</v>
      </c>
      <c r="H224" s="40"/>
      <c r="I224" s="39" t="s">
        <v>89</v>
      </c>
      <c r="J224" s="40"/>
    </row>
    <row r="225" spans="1:10" x14ac:dyDescent="0.2">
      <c r="A225" s="32"/>
      <c r="B225" s="33"/>
      <c r="C225" s="33"/>
      <c r="D225" s="34"/>
      <c r="E225" s="7" t="s">
        <v>10</v>
      </c>
      <c r="F225" s="7" t="s">
        <v>11</v>
      </c>
      <c r="G225" s="7" t="s">
        <v>10</v>
      </c>
      <c r="H225" s="7" t="s">
        <v>11</v>
      </c>
      <c r="I225" s="7" t="s">
        <v>10</v>
      </c>
      <c r="J225" s="7" t="s">
        <v>11</v>
      </c>
    </row>
    <row r="226" spans="1:10" ht="25.5" x14ac:dyDescent="0.2">
      <c r="A226" s="13">
        <v>34</v>
      </c>
      <c r="B226" s="20" t="s">
        <v>86</v>
      </c>
      <c r="C226" s="15" t="s">
        <v>21</v>
      </c>
      <c r="D226" s="13">
        <v>1</v>
      </c>
      <c r="E226" s="14">
        <v>252.96</v>
      </c>
      <c r="F226" s="14">
        <f>D226*E226</f>
        <v>252.96</v>
      </c>
      <c r="G226" s="14">
        <v>349.99</v>
      </c>
      <c r="H226" s="14">
        <f>D226*G226</f>
        <v>349.99</v>
      </c>
      <c r="I226" s="14">
        <v>597.9</v>
      </c>
      <c r="J226" s="14">
        <f>I226*D226</f>
        <v>597.9</v>
      </c>
    </row>
    <row r="227" spans="1:10" x14ac:dyDescent="0.2">
      <c r="A227" s="17" t="s">
        <v>73</v>
      </c>
      <c r="B227" s="17"/>
      <c r="C227" s="17"/>
      <c r="D227" s="17"/>
      <c r="E227" s="17"/>
      <c r="F227" s="18"/>
      <c r="G227" s="29" t="s">
        <v>20</v>
      </c>
      <c r="H227" s="30"/>
      <c r="I227" s="31"/>
      <c r="J227" s="8">
        <f>(F226+H226+J226)/3</f>
        <v>400.2833333333333</v>
      </c>
    </row>
    <row r="229" spans="1:10" x14ac:dyDescent="0.2">
      <c r="A229" s="37" t="s">
        <v>30</v>
      </c>
      <c r="B229" s="38"/>
      <c r="C229" s="38"/>
      <c r="D229" s="38"/>
      <c r="E229" s="38"/>
      <c r="F229" s="38"/>
      <c r="G229" s="38"/>
      <c r="H229" s="38"/>
      <c r="I229" s="38"/>
      <c r="J229" s="11"/>
    </row>
    <row r="230" spans="1:10" x14ac:dyDescent="0.2">
      <c r="A230" s="16" t="s">
        <v>0</v>
      </c>
      <c r="B230" s="16" t="s">
        <v>12</v>
      </c>
      <c r="C230" s="16" t="s">
        <v>8</v>
      </c>
      <c r="D230" s="16" t="s">
        <v>9</v>
      </c>
      <c r="E230" s="39" t="s">
        <v>23</v>
      </c>
      <c r="F230" s="40"/>
      <c r="G230" s="39" t="s">
        <v>37</v>
      </c>
      <c r="H230" s="40"/>
      <c r="I230" s="39" t="s">
        <v>89</v>
      </c>
      <c r="J230" s="40"/>
    </row>
    <row r="231" spans="1:10" x14ac:dyDescent="0.2">
      <c r="A231" s="32"/>
      <c r="B231" s="33"/>
      <c r="C231" s="33"/>
      <c r="D231" s="34"/>
      <c r="E231" s="7" t="s">
        <v>10</v>
      </c>
      <c r="F231" s="7" t="s">
        <v>11</v>
      </c>
      <c r="G231" s="7" t="s">
        <v>10</v>
      </c>
      <c r="H231" s="7" t="s">
        <v>11</v>
      </c>
      <c r="I231" s="7" t="s">
        <v>10</v>
      </c>
      <c r="J231" s="7" t="s">
        <v>11</v>
      </c>
    </row>
    <row r="232" spans="1:10" ht="25.5" x14ac:dyDescent="0.2">
      <c r="A232" s="13">
        <v>35</v>
      </c>
      <c r="B232" s="20" t="s">
        <v>87</v>
      </c>
      <c r="C232" s="15" t="s">
        <v>21</v>
      </c>
      <c r="D232" s="13">
        <v>1</v>
      </c>
      <c r="E232" s="14">
        <v>298.79000000000002</v>
      </c>
      <c r="F232" s="14">
        <f>D232*E232</f>
        <v>298.79000000000002</v>
      </c>
      <c r="G232" s="14">
        <v>430.5</v>
      </c>
      <c r="H232" s="14">
        <f>D232*G232</f>
        <v>430.5</v>
      </c>
      <c r="I232" s="14">
        <v>399</v>
      </c>
      <c r="J232" s="14">
        <f>I232*D232</f>
        <v>399</v>
      </c>
    </row>
    <row r="233" spans="1:10" x14ac:dyDescent="0.2">
      <c r="A233" s="17" t="s">
        <v>73</v>
      </c>
      <c r="B233" s="17"/>
      <c r="C233" s="17"/>
      <c r="D233" s="17"/>
      <c r="E233" s="17"/>
      <c r="F233" s="18"/>
      <c r="G233" s="29" t="s">
        <v>20</v>
      </c>
      <c r="H233" s="30"/>
      <c r="I233" s="31"/>
      <c r="J233" s="8">
        <f>(F232+H232+J232)/3</f>
        <v>376.09666666666664</v>
      </c>
    </row>
    <row r="235" spans="1:10" ht="12" customHeight="1" x14ac:dyDescent="0.2">
      <c r="A235" s="37" t="s">
        <v>30</v>
      </c>
      <c r="B235" s="38"/>
      <c r="C235" s="38"/>
      <c r="D235" s="38"/>
      <c r="E235" s="38"/>
      <c r="F235" s="38"/>
      <c r="G235" s="38"/>
      <c r="H235" s="38"/>
      <c r="I235" s="38"/>
      <c r="J235" s="11"/>
    </row>
    <row r="236" spans="1:10" ht="32.25" customHeight="1" x14ac:dyDescent="0.2">
      <c r="A236" s="16" t="s">
        <v>0</v>
      </c>
      <c r="B236" s="16" t="s">
        <v>12</v>
      </c>
      <c r="C236" s="16" t="s">
        <v>8</v>
      </c>
      <c r="D236" s="16" t="s">
        <v>9</v>
      </c>
      <c r="E236" s="39" t="s">
        <v>90</v>
      </c>
      <c r="F236" s="40"/>
      <c r="G236" s="39" t="s">
        <v>37</v>
      </c>
      <c r="H236" s="40"/>
      <c r="I236" s="39" t="s">
        <v>89</v>
      </c>
      <c r="J236" s="40"/>
    </row>
    <row r="237" spans="1:10" x14ac:dyDescent="0.2">
      <c r="A237" s="32"/>
      <c r="B237" s="33"/>
      <c r="C237" s="33"/>
      <c r="D237" s="34"/>
      <c r="E237" s="7" t="s">
        <v>10</v>
      </c>
      <c r="F237" s="7" t="s">
        <v>11</v>
      </c>
      <c r="G237" s="7" t="s">
        <v>10</v>
      </c>
      <c r="H237" s="7" t="s">
        <v>11</v>
      </c>
      <c r="I237" s="7" t="s">
        <v>10</v>
      </c>
      <c r="J237" s="7" t="s">
        <v>11</v>
      </c>
    </row>
    <row r="238" spans="1:10" ht="25.5" x14ac:dyDescent="0.2">
      <c r="A238" s="13">
        <v>36</v>
      </c>
      <c r="B238" s="20" t="s">
        <v>88</v>
      </c>
      <c r="C238" s="15" t="s">
        <v>21</v>
      </c>
      <c r="D238" s="13">
        <v>1</v>
      </c>
      <c r="E238" s="14">
        <v>399</v>
      </c>
      <c r="F238" s="14">
        <f>D238*E238</f>
        <v>399</v>
      </c>
      <c r="G238" s="14">
        <v>113.99</v>
      </c>
      <c r="H238" s="14">
        <f>D238*G238</f>
        <v>113.99</v>
      </c>
      <c r="I238" s="14">
        <v>473.4</v>
      </c>
      <c r="J238" s="14">
        <f>I238*D238</f>
        <v>473.4</v>
      </c>
    </row>
    <row r="239" spans="1:10" x14ac:dyDescent="0.2">
      <c r="A239" s="17" t="s">
        <v>73</v>
      </c>
      <c r="B239" s="17"/>
      <c r="C239" s="17"/>
      <c r="D239" s="17"/>
      <c r="E239" s="17"/>
      <c r="F239" s="18"/>
      <c r="G239" s="29" t="s">
        <v>20</v>
      </c>
      <c r="H239" s="30"/>
      <c r="I239" s="31"/>
      <c r="J239" s="8">
        <f>(F238+H238+J238)/3</f>
        <v>328.79666666666668</v>
      </c>
    </row>
    <row r="241" spans="1:10" x14ac:dyDescent="0.2">
      <c r="A241" s="37" t="s">
        <v>30</v>
      </c>
      <c r="B241" s="38"/>
      <c r="C241" s="38"/>
      <c r="D241" s="38"/>
      <c r="E241" s="38"/>
      <c r="F241" s="38"/>
      <c r="G241" s="38"/>
      <c r="H241" s="38"/>
      <c r="I241" s="38"/>
      <c r="J241" s="11"/>
    </row>
    <row r="242" spans="1:10" x14ac:dyDescent="0.2">
      <c r="A242" s="16" t="s">
        <v>0</v>
      </c>
      <c r="B242" s="16" t="s">
        <v>12</v>
      </c>
      <c r="C242" s="16" t="s">
        <v>8</v>
      </c>
      <c r="D242" s="16" t="s">
        <v>9</v>
      </c>
      <c r="E242" s="39" t="s">
        <v>23</v>
      </c>
      <c r="F242" s="40"/>
      <c r="G242" s="39" t="s">
        <v>68</v>
      </c>
      <c r="H242" s="40"/>
      <c r="I242" s="39" t="s">
        <v>37</v>
      </c>
      <c r="J242" s="40"/>
    </row>
    <row r="243" spans="1:10" x14ac:dyDescent="0.2">
      <c r="A243" s="32"/>
      <c r="B243" s="33"/>
      <c r="C243" s="33"/>
      <c r="D243" s="34"/>
      <c r="E243" s="7" t="s">
        <v>10</v>
      </c>
      <c r="F243" s="7" t="s">
        <v>11</v>
      </c>
      <c r="G243" s="7" t="s">
        <v>10</v>
      </c>
      <c r="H243" s="7" t="s">
        <v>11</v>
      </c>
      <c r="I243" s="7" t="s">
        <v>10</v>
      </c>
      <c r="J243" s="7" t="s">
        <v>11</v>
      </c>
    </row>
    <row r="244" spans="1:10" ht="25.5" x14ac:dyDescent="0.2">
      <c r="A244" s="13">
        <v>37</v>
      </c>
      <c r="B244" s="20" t="s">
        <v>91</v>
      </c>
      <c r="C244" s="15" t="s">
        <v>21</v>
      </c>
      <c r="D244" s="13">
        <v>1</v>
      </c>
      <c r="E244" s="14">
        <v>68.61</v>
      </c>
      <c r="F244" s="14">
        <f>D244*E244</f>
        <v>68.61</v>
      </c>
      <c r="G244" s="14">
        <v>88</v>
      </c>
      <c r="H244" s="14">
        <f>D244*G244</f>
        <v>88</v>
      </c>
      <c r="I244" s="14">
        <v>91.99</v>
      </c>
      <c r="J244" s="14">
        <f>I244*D244</f>
        <v>91.99</v>
      </c>
    </row>
    <row r="245" spans="1:10" x14ac:dyDescent="0.2">
      <c r="A245" s="17" t="s">
        <v>73</v>
      </c>
      <c r="B245" s="17"/>
      <c r="C245" s="17"/>
      <c r="D245" s="17"/>
      <c r="E245" s="17"/>
      <c r="F245" s="18"/>
      <c r="G245" s="29" t="s">
        <v>20</v>
      </c>
      <c r="H245" s="30"/>
      <c r="I245" s="31"/>
      <c r="J245" s="8">
        <f>(F244+H244+J244)/3</f>
        <v>82.866666666666674</v>
      </c>
    </row>
    <row r="247" spans="1:10" x14ac:dyDescent="0.2">
      <c r="A247" s="37" t="s">
        <v>30</v>
      </c>
      <c r="B247" s="38"/>
      <c r="C247" s="38"/>
      <c r="D247" s="38"/>
      <c r="E247" s="38"/>
      <c r="F247" s="38"/>
      <c r="G247" s="38"/>
      <c r="H247" s="38"/>
      <c r="I247" s="38"/>
      <c r="J247" s="11"/>
    </row>
    <row r="248" spans="1:10" x14ac:dyDescent="0.2">
      <c r="A248" s="16" t="s">
        <v>0</v>
      </c>
      <c r="B248" s="16" t="s">
        <v>12</v>
      </c>
      <c r="C248" s="16" t="s">
        <v>8</v>
      </c>
      <c r="D248" s="16" t="s">
        <v>9</v>
      </c>
      <c r="E248" s="39" t="s">
        <v>23</v>
      </c>
      <c r="F248" s="40"/>
      <c r="G248" s="39" t="s">
        <v>68</v>
      </c>
      <c r="H248" s="40"/>
      <c r="I248" s="39" t="s">
        <v>37</v>
      </c>
      <c r="J248" s="40"/>
    </row>
    <row r="249" spans="1:10" x14ac:dyDescent="0.2">
      <c r="A249" s="32"/>
      <c r="B249" s="33"/>
      <c r="C249" s="33"/>
      <c r="D249" s="34"/>
      <c r="E249" s="7" t="s">
        <v>10</v>
      </c>
      <c r="F249" s="7" t="s">
        <v>11</v>
      </c>
      <c r="G249" s="7" t="s">
        <v>10</v>
      </c>
      <c r="H249" s="7" t="s">
        <v>11</v>
      </c>
      <c r="I249" s="7" t="s">
        <v>10</v>
      </c>
      <c r="J249" s="7" t="s">
        <v>11</v>
      </c>
    </row>
    <row r="250" spans="1:10" ht="25.5" x14ac:dyDescent="0.2">
      <c r="A250" s="13">
        <v>38</v>
      </c>
      <c r="B250" s="20" t="s">
        <v>93</v>
      </c>
      <c r="C250" s="15" t="s">
        <v>21</v>
      </c>
      <c r="D250" s="13">
        <v>1</v>
      </c>
      <c r="E250" s="14">
        <v>136.93</v>
      </c>
      <c r="F250" s="14">
        <f>D250*E250</f>
        <v>136.93</v>
      </c>
      <c r="G250" s="14">
        <v>224.85</v>
      </c>
      <c r="H250" s="14">
        <f>D250*G250</f>
        <v>224.85</v>
      </c>
      <c r="I250" s="14">
        <v>91.99</v>
      </c>
      <c r="J250" s="14">
        <f>I250*D250</f>
        <v>91.99</v>
      </c>
    </row>
    <row r="251" spans="1:10" x14ac:dyDescent="0.2">
      <c r="A251" s="17" t="s">
        <v>73</v>
      </c>
      <c r="B251" s="17"/>
      <c r="C251" s="17"/>
      <c r="D251" s="17"/>
      <c r="E251" s="17"/>
      <c r="F251" s="18"/>
      <c r="G251" s="29" t="s">
        <v>20</v>
      </c>
      <c r="H251" s="30"/>
      <c r="I251" s="31"/>
      <c r="J251" s="8">
        <f>(F250+H250+J250)/3</f>
        <v>151.25666666666666</v>
      </c>
    </row>
    <row r="253" spans="1:10" x14ac:dyDescent="0.2">
      <c r="A253" s="37" t="s">
        <v>30</v>
      </c>
      <c r="B253" s="38"/>
      <c r="C253" s="38"/>
      <c r="D253" s="38"/>
      <c r="E253" s="38"/>
      <c r="F253" s="38"/>
      <c r="G253" s="38"/>
      <c r="H253" s="38"/>
      <c r="I253" s="38"/>
      <c r="J253" s="11"/>
    </row>
    <row r="254" spans="1:10" x14ac:dyDescent="0.2">
      <c r="A254" s="16" t="s">
        <v>0</v>
      </c>
      <c r="B254" s="16" t="s">
        <v>12</v>
      </c>
      <c r="C254" s="16" t="s">
        <v>8</v>
      </c>
      <c r="D254" s="16" t="s">
        <v>9</v>
      </c>
      <c r="E254" s="39" t="s">
        <v>23</v>
      </c>
      <c r="F254" s="40"/>
      <c r="G254" s="39" t="s">
        <v>68</v>
      </c>
      <c r="H254" s="40"/>
      <c r="I254" s="39" t="s">
        <v>37</v>
      </c>
      <c r="J254" s="40"/>
    </row>
    <row r="255" spans="1:10" x14ac:dyDescent="0.2">
      <c r="A255" s="32"/>
      <c r="B255" s="33"/>
      <c r="C255" s="33"/>
      <c r="D255" s="34"/>
      <c r="E255" s="7" t="s">
        <v>10</v>
      </c>
      <c r="F255" s="7" t="s">
        <v>11</v>
      </c>
      <c r="G255" s="7" t="s">
        <v>10</v>
      </c>
      <c r="H255" s="7" t="s">
        <v>11</v>
      </c>
      <c r="I255" s="7" t="s">
        <v>10</v>
      </c>
      <c r="J255" s="7" t="s">
        <v>11</v>
      </c>
    </row>
    <row r="256" spans="1:10" ht="25.5" x14ac:dyDescent="0.2">
      <c r="A256" s="13">
        <v>39</v>
      </c>
      <c r="B256" s="20" t="s">
        <v>95</v>
      </c>
      <c r="C256" s="15" t="s">
        <v>21</v>
      </c>
      <c r="D256" s="13">
        <v>1</v>
      </c>
      <c r="E256" s="14">
        <v>15.51</v>
      </c>
      <c r="F256" s="14">
        <f>D256*E256</f>
        <v>15.51</v>
      </c>
      <c r="G256" s="14">
        <v>28.8</v>
      </c>
      <c r="H256" s="14">
        <f>D256*G256</f>
        <v>28.8</v>
      </c>
      <c r="I256" s="14">
        <v>24.99</v>
      </c>
      <c r="J256" s="14">
        <f>I256*D256</f>
        <v>24.99</v>
      </c>
    </row>
    <row r="257" spans="1:10" x14ac:dyDescent="0.2">
      <c r="A257" s="17" t="s">
        <v>73</v>
      </c>
      <c r="B257" s="17"/>
      <c r="C257" s="17"/>
      <c r="D257" s="17"/>
      <c r="E257" s="17"/>
      <c r="F257" s="18"/>
      <c r="G257" s="29" t="s">
        <v>20</v>
      </c>
      <c r="H257" s="30"/>
      <c r="I257" s="31"/>
      <c r="J257" s="8">
        <f>(F256+H256+J256)/3</f>
        <v>23.099999999999998</v>
      </c>
    </row>
    <row r="259" spans="1:10" x14ac:dyDescent="0.2">
      <c r="A259" s="37" t="s">
        <v>30</v>
      </c>
      <c r="B259" s="38"/>
      <c r="C259" s="38"/>
      <c r="D259" s="38"/>
      <c r="E259" s="38"/>
      <c r="F259" s="38"/>
      <c r="G259" s="38"/>
      <c r="H259" s="38"/>
      <c r="I259" s="38"/>
      <c r="J259" s="11"/>
    </row>
    <row r="260" spans="1:10" x14ac:dyDescent="0.2">
      <c r="A260" s="16" t="s">
        <v>0</v>
      </c>
      <c r="B260" s="16" t="s">
        <v>12</v>
      </c>
      <c r="C260" s="16" t="s">
        <v>8</v>
      </c>
      <c r="D260" s="16" t="s">
        <v>9</v>
      </c>
      <c r="E260" s="39" t="s">
        <v>68</v>
      </c>
      <c r="F260" s="40"/>
      <c r="G260" s="39" t="s">
        <v>97</v>
      </c>
      <c r="H260" s="40"/>
      <c r="I260" s="39" t="s">
        <v>37</v>
      </c>
      <c r="J260" s="40"/>
    </row>
    <row r="261" spans="1:10" x14ac:dyDescent="0.2">
      <c r="A261" s="32"/>
      <c r="B261" s="33"/>
      <c r="C261" s="33"/>
      <c r="D261" s="34"/>
      <c r="E261" s="7" t="s">
        <v>10</v>
      </c>
      <c r="F261" s="7" t="s">
        <v>11</v>
      </c>
      <c r="G261" s="7" t="s">
        <v>10</v>
      </c>
      <c r="H261" s="7" t="s">
        <v>11</v>
      </c>
      <c r="I261" s="7" t="s">
        <v>10</v>
      </c>
      <c r="J261" s="7" t="s">
        <v>11</v>
      </c>
    </row>
    <row r="262" spans="1:10" ht="15" x14ac:dyDescent="0.2">
      <c r="A262" s="13">
        <v>40</v>
      </c>
      <c r="B262" s="20" t="s">
        <v>96</v>
      </c>
      <c r="C262" s="15" t="s">
        <v>51</v>
      </c>
      <c r="D262" s="13">
        <v>1</v>
      </c>
      <c r="E262" s="14">
        <f>450/11.35</f>
        <v>39.647577092511014</v>
      </c>
      <c r="F262" s="14">
        <f>D262*E262</f>
        <v>39.647577092511014</v>
      </c>
      <c r="G262" s="14">
        <f>399/11.3</f>
        <v>35.309734513274336</v>
      </c>
      <c r="H262" s="14">
        <f>D262*G262</f>
        <v>35.309734513274336</v>
      </c>
      <c r="I262" s="14">
        <f>519.99/11.35</f>
        <v>45.814096916299562</v>
      </c>
      <c r="J262" s="14">
        <f>I262*D262</f>
        <v>45.814096916299562</v>
      </c>
    </row>
    <row r="263" spans="1:10" x14ac:dyDescent="0.2">
      <c r="A263" s="17" t="s">
        <v>73</v>
      </c>
      <c r="B263" s="17"/>
      <c r="C263" s="17"/>
      <c r="D263" s="17"/>
      <c r="E263" s="17"/>
      <c r="F263" s="18"/>
      <c r="G263" s="29" t="s">
        <v>20</v>
      </c>
      <c r="H263" s="30"/>
      <c r="I263" s="31"/>
      <c r="J263" s="8">
        <f>(F262+H262+J262)/3</f>
        <v>40.257136174028304</v>
      </c>
    </row>
    <row r="265" spans="1:10" x14ac:dyDescent="0.2">
      <c r="A265" s="37" t="s">
        <v>30</v>
      </c>
      <c r="B265" s="38"/>
      <c r="C265" s="38"/>
      <c r="D265" s="38"/>
      <c r="E265" s="38"/>
      <c r="F265" s="38"/>
      <c r="G265" s="38"/>
      <c r="H265" s="38"/>
      <c r="I265" s="38"/>
      <c r="J265" s="11"/>
    </row>
    <row r="266" spans="1:10" x14ac:dyDescent="0.2">
      <c r="A266" s="16" t="s">
        <v>0</v>
      </c>
      <c r="B266" s="16" t="s">
        <v>12</v>
      </c>
      <c r="C266" s="16" t="s">
        <v>8</v>
      </c>
      <c r="D266" s="16" t="s">
        <v>9</v>
      </c>
      <c r="E266" s="39" t="s">
        <v>23</v>
      </c>
      <c r="F266" s="40"/>
      <c r="G266" s="39" t="s">
        <v>68</v>
      </c>
      <c r="H266" s="40"/>
      <c r="I266" s="39" t="s">
        <v>37</v>
      </c>
      <c r="J266" s="40"/>
    </row>
    <row r="267" spans="1:10" x14ac:dyDescent="0.2">
      <c r="A267" s="32"/>
      <c r="B267" s="33"/>
      <c r="C267" s="33"/>
      <c r="D267" s="34"/>
      <c r="E267" s="7" t="s">
        <v>10</v>
      </c>
      <c r="F267" s="7" t="s">
        <v>11</v>
      </c>
      <c r="G267" s="7" t="s">
        <v>10</v>
      </c>
      <c r="H267" s="7" t="s">
        <v>11</v>
      </c>
      <c r="I267" s="7" t="s">
        <v>10</v>
      </c>
      <c r="J267" s="7" t="s">
        <v>11</v>
      </c>
    </row>
    <row r="268" spans="1:10" ht="15" x14ac:dyDescent="0.2">
      <c r="A268" s="13">
        <v>41</v>
      </c>
      <c r="B268" s="20" t="s">
        <v>98</v>
      </c>
      <c r="C268" s="15" t="s">
        <v>51</v>
      </c>
      <c r="D268" s="13">
        <v>1</v>
      </c>
      <c r="E268" s="14">
        <f>387.97/13.6</f>
        <v>28.527205882352945</v>
      </c>
      <c r="F268" s="14">
        <f>D268*E268</f>
        <v>28.527205882352945</v>
      </c>
      <c r="G268" s="14">
        <f>369/13.6</f>
        <v>27.132352941176471</v>
      </c>
      <c r="H268" s="14">
        <f>D268*G268</f>
        <v>27.132352941176471</v>
      </c>
      <c r="I268" s="14">
        <f>525.99/13.62</f>
        <v>38.618942731277535</v>
      </c>
      <c r="J268" s="14">
        <f>I268*D268</f>
        <v>38.618942731277535</v>
      </c>
    </row>
    <row r="269" spans="1:10" x14ac:dyDescent="0.2">
      <c r="A269" s="17" t="s">
        <v>73</v>
      </c>
      <c r="B269" s="17"/>
      <c r="C269" s="17"/>
      <c r="D269" s="17"/>
      <c r="E269" s="17"/>
      <c r="F269" s="18"/>
      <c r="G269" s="29" t="s">
        <v>20</v>
      </c>
      <c r="H269" s="30"/>
      <c r="I269" s="31"/>
      <c r="J269" s="8">
        <f>(F268+H268+J268)/3</f>
        <v>31.42616718493565</v>
      </c>
    </row>
  </sheetData>
  <mergeCells count="269">
    <mergeCell ref="A267:D267"/>
    <mergeCell ref="G269:I269"/>
    <mergeCell ref="E260:F260"/>
    <mergeCell ref="G260:H260"/>
    <mergeCell ref="I260:J260"/>
    <mergeCell ref="A261:D261"/>
    <mergeCell ref="G263:I263"/>
    <mergeCell ref="A265:I265"/>
    <mergeCell ref="E266:F266"/>
    <mergeCell ref="G266:H266"/>
    <mergeCell ref="I266:J266"/>
    <mergeCell ref="A249:D249"/>
    <mergeCell ref="G251:I251"/>
    <mergeCell ref="A253:I253"/>
    <mergeCell ref="E254:F254"/>
    <mergeCell ref="G254:H254"/>
    <mergeCell ref="I254:J254"/>
    <mergeCell ref="A255:D255"/>
    <mergeCell ref="G257:I257"/>
    <mergeCell ref="A259:I259"/>
    <mergeCell ref="E242:F242"/>
    <mergeCell ref="G242:H242"/>
    <mergeCell ref="I242:J242"/>
    <mergeCell ref="A243:D243"/>
    <mergeCell ref="G245:I245"/>
    <mergeCell ref="A247:I247"/>
    <mergeCell ref="E248:F248"/>
    <mergeCell ref="G248:H248"/>
    <mergeCell ref="I248:J248"/>
    <mergeCell ref="A231:D231"/>
    <mergeCell ref="G233:I233"/>
    <mergeCell ref="A235:I235"/>
    <mergeCell ref="E236:F236"/>
    <mergeCell ref="G236:H236"/>
    <mergeCell ref="I236:J236"/>
    <mergeCell ref="A237:D237"/>
    <mergeCell ref="G239:I239"/>
    <mergeCell ref="A241:I241"/>
    <mergeCell ref="E224:F224"/>
    <mergeCell ref="G224:H224"/>
    <mergeCell ref="I224:J224"/>
    <mergeCell ref="A225:D225"/>
    <mergeCell ref="G227:I227"/>
    <mergeCell ref="A229:I229"/>
    <mergeCell ref="E230:F230"/>
    <mergeCell ref="G230:H230"/>
    <mergeCell ref="I230:J230"/>
    <mergeCell ref="A213:D213"/>
    <mergeCell ref="G215:I215"/>
    <mergeCell ref="A217:I217"/>
    <mergeCell ref="E218:F218"/>
    <mergeCell ref="G218:H218"/>
    <mergeCell ref="I218:J218"/>
    <mergeCell ref="A219:D219"/>
    <mergeCell ref="G221:I221"/>
    <mergeCell ref="A223:I223"/>
    <mergeCell ref="E206:F206"/>
    <mergeCell ref="G206:H206"/>
    <mergeCell ref="I206:J206"/>
    <mergeCell ref="A207:D207"/>
    <mergeCell ref="G209:I209"/>
    <mergeCell ref="A211:I211"/>
    <mergeCell ref="E212:F212"/>
    <mergeCell ref="G212:H212"/>
    <mergeCell ref="I212:J212"/>
    <mergeCell ref="A195:D195"/>
    <mergeCell ref="G197:I197"/>
    <mergeCell ref="A199:I199"/>
    <mergeCell ref="E200:F200"/>
    <mergeCell ref="G200:H200"/>
    <mergeCell ref="I200:J200"/>
    <mergeCell ref="A201:D201"/>
    <mergeCell ref="G203:I203"/>
    <mergeCell ref="A205:I205"/>
    <mergeCell ref="E188:F188"/>
    <mergeCell ref="G188:H188"/>
    <mergeCell ref="I188:J188"/>
    <mergeCell ref="A189:D189"/>
    <mergeCell ref="G191:I191"/>
    <mergeCell ref="A193:I193"/>
    <mergeCell ref="E194:F194"/>
    <mergeCell ref="G194:H194"/>
    <mergeCell ref="I194:J194"/>
    <mergeCell ref="A177:D177"/>
    <mergeCell ref="G179:I179"/>
    <mergeCell ref="A181:I181"/>
    <mergeCell ref="E182:F182"/>
    <mergeCell ref="G182:H182"/>
    <mergeCell ref="I182:J182"/>
    <mergeCell ref="A183:D183"/>
    <mergeCell ref="G185:I185"/>
    <mergeCell ref="A187:I187"/>
    <mergeCell ref="E170:F170"/>
    <mergeCell ref="G170:H170"/>
    <mergeCell ref="I170:J170"/>
    <mergeCell ref="A171:D171"/>
    <mergeCell ref="G173:I173"/>
    <mergeCell ref="A175:I175"/>
    <mergeCell ref="E176:F176"/>
    <mergeCell ref="G176:H176"/>
    <mergeCell ref="I176:J176"/>
    <mergeCell ref="A159:D159"/>
    <mergeCell ref="G161:I161"/>
    <mergeCell ref="A163:I163"/>
    <mergeCell ref="E164:F164"/>
    <mergeCell ref="G164:H164"/>
    <mergeCell ref="I164:J164"/>
    <mergeCell ref="A165:D165"/>
    <mergeCell ref="G167:I167"/>
    <mergeCell ref="A169:I169"/>
    <mergeCell ref="E151:F151"/>
    <mergeCell ref="G151:H151"/>
    <mergeCell ref="I151:J151"/>
    <mergeCell ref="A152:D152"/>
    <mergeCell ref="G154:I154"/>
    <mergeCell ref="A156:I156"/>
    <mergeCell ref="A157:I157"/>
    <mergeCell ref="E158:F158"/>
    <mergeCell ref="G158:H158"/>
    <mergeCell ref="I158:J158"/>
    <mergeCell ref="A142:I142"/>
    <mergeCell ref="A143:I143"/>
    <mergeCell ref="E144:F144"/>
    <mergeCell ref="G144:H144"/>
    <mergeCell ref="I144:J144"/>
    <mergeCell ref="A145:D145"/>
    <mergeCell ref="G147:I147"/>
    <mergeCell ref="A149:I149"/>
    <mergeCell ref="A150:I150"/>
    <mergeCell ref="A109:D109"/>
    <mergeCell ref="G111:I111"/>
    <mergeCell ref="A102:D102"/>
    <mergeCell ref="G104:I104"/>
    <mergeCell ref="A106:I106"/>
    <mergeCell ref="A107:I107"/>
    <mergeCell ref="E108:F108"/>
    <mergeCell ref="G108:H108"/>
    <mergeCell ref="I108:J108"/>
    <mergeCell ref="A95:D95"/>
    <mergeCell ref="G97:I97"/>
    <mergeCell ref="A99:I99"/>
    <mergeCell ref="A100:I100"/>
    <mergeCell ref="E101:F101"/>
    <mergeCell ref="G101:H101"/>
    <mergeCell ref="I101:J101"/>
    <mergeCell ref="A88:D88"/>
    <mergeCell ref="G90:I90"/>
    <mergeCell ref="A92:I92"/>
    <mergeCell ref="A93:I93"/>
    <mergeCell ref="E94:F94"/>
    <mergeCell ref="G94:H94"/>
    <mergeCell ref="I94:J94"/>
    <mergeCell ref="A81:D81"/>
    <mergeCell ref="G83:I83"/>
    <mergeCell ref="A85:I85"/>
    <mergeCell ref="A86:I86"/>
    <mergeCell ref="E87:F87"/>
    <mergeCell ref="G87:H87"/>
    <mergeCell ref="I87:J87"/>
    <mergeCell ref="A74:D74"/>
    <mergeCell ref="G76:I76"/>
    <mergeCell ref="A78:I78"/>
    <mergeCell ref="A79:I79"/>
    <mergeCell ref="E80:F80"/>
    <mergeCell ref="G80:H80"/>
    <mergeCell ref="I80:J80"/>
    <mergeCell ref="A67:D67"/>
    <mergeCell ref="G69:I69"/>
    <mergeCell ref="A71:I71"/>
    <mergeCell ref="A72:I72"/>
    <mergeCell ref="E73:F73"/>
    <mergeCell ref="G73:H73"/>
    <mergeCell ref="I73:J73"/>
    <mergeCell ref="A60:D60"/>
    <mergeCell ref="G62:I62"/>
    <mergeCell ref="A64:I64"/>
    <mergeCell ref="A65:I65"/>
    <mergeCell ref="E66:F66"/>
    <mergeCell ref="G66:H66"/>
    <mergeCell ref="I66:J66"/>
    <mergeCell ref="A57:I57"/>
    <mergeCell ref="A58:I58"/>
    <mergeCell ref="E59:F59"/>
    <mergeCell ref="G59:H59"/>
    <mergeCell ref="I59:J59"/>
    <mergeCell ref="G6:I6"/>
    <mergeCell ref="A1:I1"/>
    <mergeCell ref="A2:I2"/>
    <mergeCell ref="E3:F3"/>
    <mergeCell ref="G3:H3"/>
    <mergeCell ref="I3:J3"/>
    <mergeCell ref="A4:D4"/>
    <mergeCell ref="A8:I8"/>
    <mergeCell ref="A9:I9"/>
    <mergeCell ref="E10:F10"/>
    <mergeCell ref="G10:H10"/>
    <mergeCell ref="I10:J10"/>
    <mergeCell ref="A11:D11"/>
    <mergeCell ref="G13:I13"/>
    <mergeCell ref="A15:I15"/>
    <mergeCell ref="A16:I16"/>
    <mergeCell ref="E17:F17"/>
    <mergeCell ref="G17:H17"/>
    <mergeCell ref="I17:J17"/>
    <mergeCell ref="A18:D18"/>
    <mergeCell ref="G20:I20"/>
    <mergeCell ref="A22:I22"/>
    <mergeCell ref="A23:I23"/>
    <mergeCell ref="E24:F24"/>
    <mergeCell ref="G24:H24"/>
    <mergeCell ref="I24:J24"/>
    <mergeCell ref="A25:D25"/>
    <mergeCell ref="G27:I27"/>
    <mergeCell ref="A29:I29"/>
    <mergeCell ref="A30:I30"/>
    <mergeCell ref="E31:F31"/>
    <mergeCell ref="G31:H31"/>
    <mergeCell ref="I31:J31"/>
    <mergeCell ref="A32:D32"/>
    <mergeCell ref="G34:I34"/>
    <mergeCell ref="A36:I36"/>
    <mergeCell ref="A37:I37"/>
    <mergeCell ref="E38:F38"/>
    <mergeCell ref="G38:H38"/>
    <mergeCell ref="I38:J38"/>
    <mergeCell ref="A39:D39"/>
    <mergeCell ref="G41:I41"/>
    <mergeCell ref="A43:I43"/>
    <mergeCell ref="A44:I44"/>
    <mergeCell ref="E45:F45"/>
    <mergeCell ref="G45:H45"/>
    <mergeCell ref="I45:J45"/>
    <mergeCell ref="A53:D53"/>
    <mergeCell ref="G55:I55"/>
    <mergeCell ref="A46:D46"/>
    <mergeCell ref="G48:I48"/>
    <mergeCell ref="A50:I50"/>
    <mergeCell ref="A51:I51"/>
    <mergeCell ref="E52:F52"/>
    <mergeCell ref="G52:H52"/>
    <mergeCell ref="I52:J52"/>
    <mergeCell ref="A114:I114"/>
    <mergeCell ref="A115:I115"/>
    <mergeCell ref="E116:F116"/>
    <mergeCell ref="G116:H116"/>
    <mergeCell ref="I116:J116"/>
    <mergeCell ref="A117:D117"/>
    <mergeCell ref="G119:I119"/>
    <mergeCell ref="A121:I121"/>
    <mergeCell ref="A122:I122"/>
    <mergeCell ref="E123:F123"/>
    <mergeCell ref="G123:H123"/>
    <mergeCell ref="I123:J123"/>
    <mergeCell ref="A135:I135"/>
    <mergeCell ref="A136:I136"/>
    <mergeCell ref="E137:F137"/>
    <mergeCell ref="G137:H137"/>
    <mergeCell ref="I137:J137"/>
    <mergeCell ref="A138:D138"/>
    <mergeCell ref="G140:I140"/>
    <mergeCell ref="A124:D124"/>
    <mergeCell ref="G126:I126"/>
    <mergeCell ref="A128:I128"/>
    <mergeCell ref="A129:I129"/>
    <mergeCell ref="E130:F130"/>
    <mergeCell ref="G130:H130"/>
    <mergeCell ref="I130:J130"/>
    <mergeCell ref="A131:D131"/>
    <mergeCell ref="G133:I13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Pesquisa de Mercado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porta iris</dc:title>
  <dc:creator>HYGORFER</dc:creator>
  <cp:lastModifiedBy>Usuário do Windows</cp:lastModifiedBy>
  <cp:lastPrinted>2018-03-02T18:34:41Z</cp:lastPrinted>
  <dcterms:created xsi:type="dcterms:W3CDTF">2016-10-26T13:43:53Z</dcterms:created>
  <dcterms:modified xsi:type="dcterms:W3CDTF">2020-02-12T18:24:44Z</dcterms:modified>
</cp:coreProperties>
</file>